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740" tabRatio="777" activeTab="0"/>
  </bookViews>
  <sheets>
    <sheet name="Poc.strana" sheetId="1" r:id="rId1"/>
    <sheet name="Sadrzaj_Dinamika" sheetId="2" r:id="rId2"/>
    <sheet name="Nabavka-Bil" sheetId="3" r:id="rId3"/>
    <sheet name="Nabavka-BilOstv" sheetId="4" r:id="rId4"/>
    <sheet name="Nabavka-Ostv" sheetId="5" r:id="rId5"/>
    <sheet name="Prodaja-Bil" sheetId="6" r:id="rId6"/>
    <sheet name="Prodaja-BilOstv" sheetId="7" r:id="rId7"/>
    <sheet name="Prodaja-Ostv" sheetId="8" r:id="rId8"/>
    <sheet name="BrojKup" sheetId="9" r:id="rId9"/>
  </sheets>
  <definedNames>
    <definedName name="_xlnm.Print_Area" localSheetId="8">'BrojKup'!$A$1:$L$37</definedName>
    <definedName name="_xlnm.Print_Area" localSheetId="2">'Nabavka-Bil'!$A$1:$Q$40</definedName>
    <definedName name="_xlnm.Print_Area" localSheetId="3">'Nabavka-BilOstv'!$A$1:$Q$40</definedName>
    <definedName name="_xlnm.Print_Area" localSheetId="4">'Nabavka-Ostv'!$A$1:$Q$40</definedName>
    <definedName name="_xlnm.Print_Area" localSheetId="0">'Poc.strana'!$A$1:$G$43</definedName>
    <definedName name="_xlnm.Print_Area" localSheetId="5">'Prodaja-Bil'!$A$1:$Q$101</definedName>
    <definedName name="_xlnm.Print_Area" localSheetId="6">'Prodaja-BilOstv'!$A$1:$Q$101</definedName>
    <definedName name="_xlnm.Print_Area" localSheetId="7">'Prodaja-Ostv'!$A$1:$Q$101</definedName>
    <definedName name="_xlnm.Print_Area" localSheetId="1">'Sadrzaj_Dinamika'!$A$1:$E$19</definedName>
    <definedName name="_xlnm.Print_Titles" localSheetId="2">'Nabavka-Bil'!$7:$11</definedName>
    <definedName name="_xlnm.Print_Titles" localSheetId="3">'Nabavka-BilOstv'!$7:$11</definedName>
    <definedName name="_xlnm.Print_Titles" localSheetId="4">'Nabavka-Ostv'!$7:$11</definedName>
    <definedName name="_xlnm.Print_Titles" localSheetId="5">'Prodaja-Bil'!$7:$11</definedName>
    <definedName name="_xlnm.Print_Titles" localSheetId="6">'Prodaja-BilOstv'!$7:$11</definedName>
    <definedName name="_xlnm.Print_Titles" localSheetId="7">'Prodaja-Ostv'!$7:$11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<sst xmlns="http://schemas.openxmlformats.org/spreadsheetml/2006/main" count="1131" uniqueCount="239">
  <si>
    <t>Редни број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</si>
  <si>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</si>
  <si>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</si>
  <si>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</si>
  <si>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</si>
  <si>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</si>
  <si>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</si>
  <si>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</si>
  <si>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</si>
  <si>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</si>
  <si>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</si>
  <si>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</si>
  <si>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</si>
  <si>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</si>
  <si>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1.2.1</t>
  </si>
  <si>
    <t>1.2.2</t>
  </si>
  <si>
    <t>2.2.1</t>
  </si>
  <si>
    <t>2.2.2</t>
  </si>
  <si>
    <t>1</t>
  </si>
  <si>
    <t>2</t>
  </si>
  <si>
    <t>2.3</t>
  </si>
  <si>
    <t>3</t>
  </si>
  <si>
    <t>Прикупљање података - електрична енергија - енергетски подаци</t>
  </si>
  <si>
    <t>Година - регулаторни период (т):</t>
  </si>
  <si>
    <t>Датум обраде:</t>
  </si>
  <si>
    <t>Агенција за енергетику Републике Србије</t>
  </si>
  <si>
    <t>Елементи</t>
  </si>
  <si>
    <t>Једин. мере</t>
  </si>
  <si>
    <t>Количине по месецима и укупно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</si>
  <si>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</si>
  <si>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</si>
  <si>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</si>
  <si>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</si>
  <si>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</si>
  <si>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</si>
  <si>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</si>
  <si>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</si>
  <si>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</si>
  <si>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</si>
  <si>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</si>
  <si>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</si>
  <si>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- XII</t>
  </si>
  <si>
    <t>MW</t>
  </si>
  <si>
    <t>Обрачунска снага</t>
  </si>
  <si>
    <t>Прекомерно преузета снага</t>
  </si>
  <si>
    <t xml:space="preserve">Активна енергија </t>
  </si>
  <si>
    <t>MWh</t>
  </si>
  <si>
    <t>Mvarh</t>
  </si>
  <si>
    <t>4.1</t>
  </si>
  <si>
    <t>4.2</t>
  </si>
  <si>
    <t xml:space="preserve">ШИРОКА ПОТРОШЊА </t>
  </si>
  <si>
    <t xml:space="preserve"> Једнотарифни</t>
  </si>
  <si>
    <t>Двотарифни</t>
  </si>
  <si>
    <t>ШП - домаћинство</t>
  </si>
  <si>
    <t>ДУТ</t>
  </si>
  <si>
    <t>УКУПНО</t>
  </si>
  <si>
    <t>А</t>
  </si>
  <si>
    <t>Б</t>
  </si>
  <si>
    <t>Домаћинства</t>
  </si>
  <si>
    <t>Комерцијала и остали</t>
  </si>
  <si>
    <t xml:space="preserve">Укупна реактивна енергија </t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</si>
  <si>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</si>
  <si>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</si>
  <si>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1.3.1</t>
  </si>
  <si>
    <t>1.3.2</t>
  </si>
  <si>
    <t>1.4.1</t>
  </si>
  <si>
    <t>1.4.2</t>
  </si>
  <si>
    <t>2.3.1</t>
  </si>
  <si>
    <t>2.3.2</t>
  </si>
  <si>
    <t xml:space="preserve">   У табели су приказане реализоване вредности закључно са месецом:</t>
  </si>
  <si>
    <t xml:space="preserve">  - Виша тарифа</t>
  </si>
  <si>
    <t xml:space="preserve">  - Нижа тарифа</t>
  </si>
  <si>
    <t xml:space="preserve">         - Виша тарифа</t>
  </si>
  <si>
    <t xml:space="preserve">         - Нижа тарифа</t>
  </si>
  <si>
    <t xml:space="preserve">                            - Виша тарифа</t>
  </si>
  <si>
    <t xml:space="preserve">                            - Нижа тарифа</t>
  </si>
  <si>
    <t xml:space="preserve">     - ВТ - јавна и заједничка потрошња</t>
  </si>
  <si>
    <t xml:space="preserve">      - НТ - јавна и заједничка потрошња</t>
  </si>
  <si>
    <t>Категорија купаца</t>
  </si>
  <si>
    <t>Купци са мерењем снаге</t>
  </si>
  <si>
    <t>Купци без мерења снаге</t>
  </si>
  <si>
    <t>НИСКИ НАПОН  (0,4 kV I степен)</t>
  </si>
  <si>
    <t xml:space="preserve">    -     Зелена</t>
  </si>
  <si>
    <t xml:space="preserve">     -     Плава</t>
  </si>
  <si>
    <t xml:space="preserve">     -     Црвена</t>
  </si>
  <si>
    <t xml:space="preserve">     -     Зелена</t>
  </si>
  <si>
    <t xml:space="preserve">     -     Зелена  - јавна и заједн. потрошња</t>
  </si>
  <si>
    <t xml:space="preserve">     -     Плава  - јавна и заједн. потрошња</t>
  </si>
  <si>
    <t xml:space="preserve">                     -     Зелена</t>
  </si>
  <si>
    <t xml:space="preserve">                     -     Плава</t>
  </si>
  <si>
    <t xml:space="preserve">                     -     Црвена</t>
  </si>
  <si>
    <t xml:space="preserve">Купци на ниском напону - 0,4 kV </t>
  </si>
  <si>
    <t xml:space="preserve">  - Монофазни прикључак</t>
  </si>
  <si>
    <t xml:space="preserve">  - Трофазни прикључак</t>
  </si>
  <si>
    <t>Број мерних места</t>
  </si>
  <si>
    <t>Једнотарифни</t>
  </si>
  <si>
    <t>Управљана потрошња са посебним мерењем (ДУТ)</t>
  </si>
  <si>
    <t xml:space="preserve"> Остали месеци су из последњег плана</t>
  </si>
  <si>
    <t>ПРЕГЛЕД ТАБЕЛА ЗА ДОСТАВЉАЊЕ ИНФОРМАЦИЈА - ЕЛЕКТРИЧНА ЕНЕРГИЈА</t>
  </si>
  <si>
    <t>Назив табеле</t>
  </si>
  <si>
    <t>Форма у којој се доставља</t>
  </si>
  <si>
    <t>Електронски</t>
  </si>
  <si>
    <t>ПРОДАЈА ЕЛЕКТРИЧНЕ ЕНЕРГИЈЕ - БИЛАНС У рег ГОДИНИ</t>
  </si>
  <si>
    <t>ПРОДАЈА ЕЛЕКТРИЧНЕ ЕНЕРГИЈЕ - РЕАЛИЗАЦИЈА/ПЛАН У рег-1 ГОДИНИ</t>
  </si>
  <si>
    <t>ПРОДАЈА ЕЛЕКТРИЧНЕ ЕНЕРГИЈЕ - РЕАЛИЗАЦИЈА У рег-2 ГОДИНИ</t>
  </si>
  <si>
    <t>БРОЈ, УГОВОРЕНА СНАГА И ПОТРОШЊЕ ПО КАТЕГОРИЈАМА КУПАЦА</t>
  </si>
  <si>
    <t>Број 
мерних места</t>
  </si>
  <si>
    <t>ЕТ-6-1.1</t>
  </si>
  <si>
    <t>ЕТ-6-1.2</t>
  </si>
  <si>
    <t>ЕТ-6-1.3</t>
  </si>
  <si>
    <t>КУПЦИ СА МЕРЕЊЕМ СНАГЕ</t>
  </si>
  <si>
    <t>Измерена месечна максимална снага</t>
  </si>
  <si>
    <t>Одобрена снага за обрачун приступа</t>
  </si>
  <si>
    <t>КУПЦИ БЕЗ МЕРЕЊА СНАГЕ</t>
  </si>
  <si>
    <t>ШП -Комерцијала и остали (0,4 kV II степен)</t>
  </si>
  <si>
    <t>2.1.1</t>
  </si>
  <si>
    <t>2.1.2</t>
  </si>
  <si>
    <t>2.1.3</t>
  </si>
  <si>
    <t>2.1.3.1</t>
  </si>
  <si>
    <t>2.1.3.2</t>
  </si>
  <si>
    <t>2.1.3.3</t>
  </si>
  <si>
    <t>2.1.3.4</t>
  </si>
  <si>
    <t>2.1.3.5</t>
  </si>
  <si>
    <t>2.1.4</t>
  </si>
  <si>
    <t>2.1.5</t>
  </si>
  <si>
    <t>2.1.6</t>
  </si>
  <si>
    <t>2.1.6.1</t>
  </si>
  <si>
    <t>2.1.6.2</t>
  </si>
  <si>
    <t>2.1.6.3</t>
  </si>
  <si>
    <t>2.1.6.4</t>
  </si>
  <si>
    <t>2.1.6.5</t>
  </si>
  <si>
    <t>2.1.6.6</t>
  </si>
  <si>
    <t>2.1.6.7</t>
  </si>
  <si>
    <t>2.1.6.8</t>
  </si>
  <si>
    <t>2.1.6.9</t>
  </si>
  <si>
    <t>2.1.6.10</t>
  </si>
  <si>
    <t>2.1.6.11</t>
  </si>
  <si>
    <t>2.1.6.12</t>
  </si>
  <si>
    <t>2.1.6.13</t>
  </si>
  <si>
    <t>2.2.3</t>
  </si>
  <si>
    <t>2.2.3.1</t>
  </si>
  <si>
    <t>2.2.3.2</t>
  </si>
  <si>
    <t>2.2.3.3</t>
  </si>
  <si>
    <t>2.2.4</t>
  </si>
  <si>
    <t>2.2.5</t>
  </si>
  <si>
    <t>Одобрена снага (по решењу или према Уредби)
[kW]</t>
  </si>
  <si>
    <t>Годишња потрошња 
[МWh]</t>
  </si>
  <si>
    <t>Снабдевач/Произвођач</t>
  </si>
  <si>
    <t>ЕПС-велетрговина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</si>
  <si>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</si>
  <si>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</si>
  <si>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</si>
  <si>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</si>
  <si>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</si>
  <si>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</si>
  <si>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</si>
  <si>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</si>
  <si>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</si>
  <si>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Мале хидроелектране</t>
  </si>
  <si>
    <t>2.2</t>
  </si>
  <si>
    <t>Електране на биомасу</t>
  </si>
  <si>
    <t>Електране на биогас</t>
  </si>
  <si>
    <t>2.4</t>
  </si>
  <si>
    <t>Ел. на депонијски гас и гас из отпадних вода</t>
  </si>
  <si>
    <t>2.5</t>
  </si>
  <si>
    <t>Електране на ветар</t>
  </si>
  <si>
    <t>2.6</t>
  </si>
  <si>
    <t>Електране на сунчану енергију</t>
  </si>
  <si>
    <t>2.7</t>
  </si>
  <si>
    <t>Електране на геотермалну енергију</t>
  </si>
  <si>
    <t>2.8</t>
  </si>
  <si>
    <t>Ел. са комбин. произ. на фосилна горива</t>
  </si>
  <si>
    <t>2.9</t>
  </si>
  <si>
    <t>Електране на отпад</t>
  </si>
  <si>
    <t>2.10</t>
  </si>
  <si>
    <t>Остале</t>
  </si>
  <si>
    <t>ЕТ-6-2.1</t>
  </si>
  <si>
    <t>ЕТ-6-2.2</t>
  </si>
  <si>
    <t>ЕТ-6-2.3</t>
  </si>
  <si>
    <t>ЕТ-6-3</t>
  </si>
  <si>
    <t>НАБАВКА ЕЛЕКТРИЧНЕ ЕНЕРГИЈЕ - БИЛАНС У рег ГОДИНИ</t>
  </si>
  <si>
    <t>НАБАВКА ЕЛЕКТРИЧНЕ ЕНЕРГИЈЕ - РЕАЛИЗАЦИЈА/ПЛАН У рег-1 ГОДИНИ</t>
  </si>
  <si>
    <t>НАБАВКА ЕЛЕКТРИЧНЕ ЕНЕРГИЈЕ - РЕАЛИЗАЦИЈА У рег-2 ГОДИНИ</t>
  </si>
  <si>
    <t>ЈАВНО ОСВЕТЉЕЊЕ</t>
  </si>
  <si>
    <t>3.1</t>
  </si>
  <si>
    <t>Јавна расвета</t>
  </si>
  <si>
    <t>3.1.1</t>
  </si>
  <si>
    <t>Број мерних/обрачунских места</t>
  </si>
  <si>
    <t>3.1.2</t>
  </si>
  <si>
    <t>3.2</t>
  </si>
  <si>
    <t>Светлеће рекламе</t>
  </si>
  <si>
    <t>3.2.1</t>
  </si>
  <si>
    <t>Број рекламних паноа</t>
  </si>
  <si>
    <t>3.2.2</t>
  </si>
  <si>
    <t>4</t>
  </si>
  <si>
    <t>Ц</t>
  </si>
  <si>
    <t>Јавно осветљење</t>
  </si>
  <si>
    <t xml:space="preserve">  - Јавна расвета</t>
  </si>
  <si>
    <t xml:space="preserve">  - Светлеће рекламе</t>
  </si>
  <si>
    <t>УКУПНО (А+Б+Ц)</t>
  </si>
  <si>
    <t>2.6.1</t>
  </si>
  <si>
    <t xml:space="preserve">    Електране на сунчану енергију на тлу</t>
  </si>
  <si>
    <t>2.6.2</t>
  </si>
  <si>
    <t xml:space="preserve">    Електране на сунчану енергију на објектима</t>
  </si>
  <si>
    <t>ОД ПОВЛАШЋЕНИХ ПРОИЗВОЂАЧА</t>
  </si>
  <si>
    <t>Од повлашћених произвођача укупно</t>
  </si>
  <si>
    <t>ОД СНАБДЕВАЧА</t>
  </si>
  <si>
    <t>Од снабдевача укупно</t>
  </si>
  <si>
    <t>1.1</t>
  </si>
  <si>
    <t>1.2</t>
  </si>
  <si>
    <t>2.2.6</t>
  </si>
  <si>
    <t>2.2.6.1</t>
  </si>
  <si>
    <t>2.2.6.2</t>
  </si>
  <si>
    <t>2.2.6.3</t>
  </si>
  <si>
    <t>2.2.6.4</t>
  </si>
  <si>
    <t>2.2.6.5</t>
  </si>
  <si>
    <t>2.2.6.6</t>
  </si>
  <si>
    <t>2.2.6.7</t>
  </si>
  <si>
    <t>2.2.6.8</t>
  </si>
  <si>
    <t>2.2.6.9</t>
  </si>
  <si>
    <t>Управљана потрошња</t>
  </si>
  <si>
    <t>2.2.7</t>
  </si>
  <si>
    <t>2.2.8</t>
  </si>
  <si>
    <t>2.2.9</t>
  </si>
  <si>
    <t>2.2.9.1</t>
  </si>
  <si>
    <t>2.2.9.2</t>
  </si>
  <si>
    <t>2.2.9.3</t>
  </si>
  <si>
    <t>2.2.9.4</t>
  </si>
  <si>
    <t>2.2.9.5</t>
  </si>
  <si>
    <t>2.2.9.6</t>
  </si>
  <si>
    <t>2.2.9.7</t>
  </si>
  <si>
    <t>2.2.9.8</t>
  </si>
  <si>
    <t>2.2.9.9</t>
  </si>
  <si>
    <t>2.2.10</t>
  </si>
  <si>
    <t>2.2.11</t>
  </si>
  <si>
    <t>2.2.12</t>
  </si>
  <si>
    <t>2.2.12.1</t>
  </si>
  <si>
    <t>2.2.12.2</t>
  </si>
  <si>
    <t>2.2.12.3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</si>
</sst>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0_)"/>
    <numFmt numFmtId="176" formatCode="General_)"/>
    <numFmt numFmtId="177" formatCode="0.0%"/>
    <numFmt numFmtId="178" formatCode="###\ ###\ ###\ ###"/>
    <numFmt numFmtId="179" formatCode="#,##0.0000"/>
    <numFmt numFmtId="180" formatCode="#,##0.000"/>
    <numFmt numFmtId="181" formatCode="#,##0.0"/>
    <numFmt numFmtId="182" formatCode="0.0"/>
    <numFmt numFmtId="183" formatCode="00000"/>
    <numFmt numFmtId="184" formatCode="0.0_);\(0.0\)"/>
    <numFmt numFmtId="185" formatCode="[$-409]dddd\,\ mmmm\ dd\,\ yyyy"/>
    <numFmt numFmtId="186" formatCode="m/d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000"/>
  </numFmts>
  <fonts count="46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name val="Arial Narrow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sz val="12"/>
      <name val="Times New Roman"/>
      <family val="1"/>
    </font>
    <font>
      <b/>
      <sz val="10"/>
      <color indexed="18"/>
      <name val="Arial Narrow"/>
      <family val="2"/>
    </font>
    <font>
      <b/>
      <sz val="10"/>
      <color indexed="18"/>
      <name val="Arial"/>
      <family val="2"/>
    </font>
    <font>
      <sz val="10"/>
      <color indexed="18"/>
      <name val="Symbol"/>
      <family val="1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thin"/>
      <bottom style="hair"/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175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49" fontId="4" fillId="33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4" fillId="34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3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56" applyFont="1">
      <alignment/>
      <protection/>
    </xf>
    <xf numFmtId="0" fontId="4" fillId="0" borderId="0" xfId="56" applyFont="1" applyFill="1">
      <alignment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56" applyFont="1" applyBorder="1">
      <alignment/>
      <protection/>
    </xf>
    <xf numFmtId="0" fontId="4" fillId="0" borderId="13" xfId="56" applyFont="1" applyBorder="1">
      <alignment/>
      <protection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56" applyFont="1" applyBorder="1" applyAlignment="1">
      <alignment horizontal="center"/>
      <protection/>
    </xf>
    <xf numFmtId="3" fontId="4" fillId="0" borderId="16" xfId="56" applyNumberFormat="1" applyFont="1" applyBorder="1" applyAlignment="1">
      <alignment horizontal="right" vertical="center"/>
      <protection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56" applyFont="1" applyBorder="1">
      <alignment/>
      <protection/>
    </xf>
    <xf numFmtId="0" fontId="4" fillId="0" borderId="19" xfId="56" applyFont="1" applyBorder="1" applyAlignment="1">
      <alignment horizontal="center"/>
      <protection/>
    </xf>
    <xf numFmtId="3" fontId="4" fillId="0" borderId="20" xfId="56" applyNumberFormat="1" applyFont="1" applyBorder="1" applyAlignment="1">
      <alignment horizontal="right" vertical="center"/>
      <protection/>
    </xf>
    <xf numFmtId="0" fontId="4" fillId="0" borderId="18" xfId="56" applyFont="1" applyBorder="1" applyAlignment="1">
      <alignment horizontal="center"/>
      <protection/>
    </xf>
    <xf numFmtId="0" fontId="4" fillId="0" borderId="21" xfId="56" applyFont="1" applyBorder="1">
      <alignment/>
      <protection/>
    </xf>
    <xf numFmtId="0" fontId="4" fillId="0" borderId="22" xfId="56" applyFont="1" applyBorder="1" applyAlignment="1">
      <alignment horizontal="center"/>
      <protection/>
    </xf>
    <xf numFmtId="0" fontId="4" fillId="0" borderId="13" xfId="56" applyFont="1" applyBorder="1" applyAlignment="1">
      <alignment horizontal="center"/>
      <protection/>
    </xf>
    <xf numFmtId="3" fontId="4" fillId="0" borderId="13" xfId="56" applyNumberFormat="1" applyFont="1" applyBorder="1" applyAlignment="1">
      <alignment horizontal="right" vertical="center"/>
      <protection/>
    </xf>
    <xf numFmtId="3" fontId="4" fillId="0" borderId="23" xfId="56" applyNumberFormat="1" applyFont="1" applyBorder="1" applyAlignment="1">
      <alignment horizontal="right" vertical="center"/>
      <protection/>
    </xf>
    <xf numFmtId="0" fontId="4" fillId="0" borderId="24" xfId="56" applyFont="1" applyBorder="1">
      <alignment/>
      <protection/>
    </xf>
    <xf numFmtId="3" fontId="4" fillId="0" borderId="15" xfId="56" applyNumberFormat="1" applyFont="1" applyBorder="1" applyAlignment="1">
      <alignment horizontal="right" vertical="center"/>
      <protection/>
    </xf>
    <xf numFmtId="3" fontId="4" fillId="0" borderId="19" xfId="56" applyNumberFormat="1" applyFont="1" applyBorder="1" applyAlignment="1">
      <alignment horizontal="right" vertical="center"/>
      <protection/>
    </xf>
    <xf numFmtId="49" fontId="4" fillId="0" borderId="0" xfId="0" applyNumberFormat="1" applyFont="1" applyAlignment="1">
      <alignment horizontal="center" vertical="center"/>
    </xf>
    <xf numFmtId="0" fontId="4" fillId="0" borderId="0" xfId="56" applyFont="1" applyFill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4" fillId="0" borderId="23" xfId="56" applyFont="1" applyFill="1" applyBorder="1" applyAlignment="1">
      <alignment horizontal="center"/>
      <protection/>
    </xf>
    <xf numFmtId="3" fontId="4" fillId="0" borderId="22" xfId="56" applyNumberFormat="1" applyFont="1" applyBorder="1">
      <alignment/>
      <protection/>
    </xf>
    <xf numFmtId="3" fontId="4" fillId="0" borderId="25" xfId="56" applyNumberFormat="1" applyFont="1" applyBorder="1">
      <alignment/>
      <protection/>
    </xf>
    <xf numFmtId="0" fontId="4" fillId="0" borderId="19" xfId="56" applyFont="1" applyBorder="1">
      <alignment/>
      <protection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7" xfId="56" applyFont="1" applyBorder="1" applyAlignment="1">
      <alignment horizontal="center"/>
      <protection/>
    </xf>
    <xf numFmtId="3" fontId="4" fillId="0" borderId="27" xfId="56" applyNumberFormat="1" applyFont="1" applyBorder="1" applyAlignment="1">
      <alignment horizontal="right" vertical="center"/>
      <protection/>
    </xf>
    <xf numFmtId="3" fontId="4" fillId="0" borderId="28" xfId="56" applyNumberFormat="1" applyFont="1" applyBorder="1" applyAlignment="1">
      <alignment horizontal="right" vertical="center"/>
      <protection/>
    </xf>
    <xf numFmtId="0" fontId="4" fillId="0" borderId="18" xfId="56" applyFont="1" applyBorder="1" applyAlignment="1">
      <alignment horizontal="left"/>
      <protection/>
    </xf>
    <xf numFmtId="49" fontId="4" fillId="0" borderId="17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4" fillId="33" borderId="29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0" borderId="33" xfId="56" applyFont="1" applyBorder="1">
      <alignment/>
      <protection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3" fontId="4" fillId="0" borderId="19" xfId="56" applyNumberFormat="1" applyFont="1" applyFill="1" applyBorder="1" applyAlignment="1">
      <alignment horizontal="right" vertical="center"/>
      <protection/>
    </xf>
    <xf numFmtId="49" fontId="4" fillId="0" borderId="34" xfId="0" applyNumberFormat="1" applyFont="1" applyBorder="1" applyAlignment="1">
      <alignment horizontal="center" vertical="center" wrapText="1"/>
    </xf>
    <xf numFmtId="0" fontId="4" fillId="0" borderId="38" xfId="56" applyFont="1" applyBorder="1">
      <alignment/>
      <protection/>
    </xf>
    <xf numFmtId="0" fontId="4" fillId="0" borderId="39" xfId="56" applyFont="1" applyBorder="1">
      <alignment/>
      <protection/>
    </xf>
    <xf numFmtId="0" fontId="4" fillId="33" borderId="38" xfId="0" applyFont="1" applyFill="1" applyBorder="1" applyAlignment="1">
      <alignment/>
    </xf>
    <xf numFmtId="49" fontId="4" fillId="0" borderId="40" xfId="0" applyNumberFormat="1" applyFont="1" applyBorder="1" applyAlignment="1">
      <alignment horizontal="left"/>
    </xf>
    <xf numFmtId="1" fontId="4" fillId="33" borderId="41" xfId="0" applyNumberFormat="1" applyFont="1" applyFill="1" applyBorder="1" applyAlignment="1">
      <alignment horizontal="right" vertical="center" wrapText="1"/>
    </xf>
    <xf numFmtId="4" fontId="4" fillId="33" borderId="42" xfId="0" applyNumberFormat="1" applyFont="1" applyFill="1" applyBorder="1" applyAlignment="1">
      <alignment horizontal="right" vertical="center" wrapText="1"/>
    </xf>
    <xf numFmtId="4" fontId="4" fillId="33" borderId="43" xfId="0" applyNumberFormat="1" applyFont="1" applyFill="1" applyBorder="1" applyAlignment="1">
      <alignment horizontal="right" vertical="center" wrapText="1"/>
    </xf>
    <xf numFmtId="1" fontId="4" fillId="33" borderId="44" xfId="0" applyNumberFormat="1" applyFont="1" applyFill="1" applyBorder="1" applyAlignment="1">
      <alignment horizontal="right" vertical="center" wrapText="1"/>
    </xf>
    <xf numFmtId="4" fontId="4" fillId="33" borderId="45" xfId="0" applyNumberFormat="1" applyFont="1" applyFill="1" applyBorder="1" applyAlignment="1">
      <alignment horizontal="right" vertical="center" wrapText="1"/>
    </xf>
    <xf numFmtId="4" fontId="4" fillId="33" borderId="46" xfId="0" applyNumberFormat="1" applyFont="1" applyFill="1" applyBorder="1" applyAlignment="1">
      <alignment horizontal="right" vertical="center" wrapText="1"/>
    </xf>
    <xf numFmtId="1" fontId="4" fillId="33" borderId="47" xfId="0" applyNumberFormat="1" applyFont="1" applyFill="1" applyBorder="1" applyAlignment="1">
      <alignment horizontal="right" vertical="center" wrapText="1"/>
    </xf>
    <xf numFmtId="4" fontId="4" fillId="33" borderId="48" xfId="0" applyNumberFormat="1" applyFont="1" applyFill="1" applyBorder="1" applyAlignment="1">
      <alignment horizontal="right" vertical="center" wrapText="1"/>
    </xf>
    <xf numFmtId="4" fontId="4" fillId="33" borderId="49" xfId="0" applyNumberFormat="1" applyFont="1" applyFill="1" applyBorder="1" applyAlignment="1">
      <alignment horizontal="right" vertical="center" wrapText="1"/>
    </xf>
    <xf numFmtId="1" fontId="4" fillId="33" borderId="50" xfId="0" applyNumberFormat="1" applyFont="1" applyFill="1" applyBorder="1" applyAlignment="1">
      <alignment horizontal="right" vertical="center" wrapText="1"/>
    </xf>
    <xf numFmtId="4" fontId="4" fillId="33" borderId="51" xfId="0" applyNumberFormat="1" applyFont="1" applyFill="1" applyBorder="1" applyAlignment="1">
      <alignment horizontal="right" vertical="center" wrapText="1"/>
    </xf>
    <xf numFmtId="4" fontId="4" fillId="33" borderId="52" xfId="0" applyNumberFormat="1" applyFont="1" applyFill="1" applyBorder="1" applyAlignment="1">
      <alignment horizontal="right" vertical="center" wrapText="1"/>
    </xf>
    <xf numFmtId="4" fontId="4" fillId="33" borderId="53" xfId="0" applyNumberFormat="1" applyFont="1" applyFill="1" applyBorder="1" applyAlignment="1">
      <alignment horizontal="right" vertical="center" wrapText="1"/>
    </xf>
    <xf numFmtId="4" fontId="4" fillId="33" borderId="54" xfId="0" applyNumberFormat="1" applyFont="1" applyFill="1" applyBorder="1" applyAlignment="1">
      <alignment horizontal="right" vertical="center" wrapText="1"/>
    </xf>
    <xf numFmtId="4" fontId="4" fillId="33" borderId="55" xfId="0" applyNumberFormat="1" applyFont="1" applyFill="1" applyBorder="1" applyAlignment="1">
      <alignment horizontal="right" vertical="center" wrapText="1"/>
    </xf>
    <xf numFmtId="4" fontId="4" fillId="33" borderId="56" xfId="0" applyNumberFormat="1" applyFont="1" applyFill="1" applyBorder="1" applyAlignment="1">
      <alignment horizontal="right" vertical="center" wrapText="1"/>
    </xf>
    <xf numFmtId="49" fontId="4" fillId="34" borderId="0" xfId="0" applyNumberFormat="1" applyFont="1" applyFill="1" applyBorder="1" applyAlignment="1" applyProtection="1">
      <alignment/>
      <protection locked="0"/>
    </xf>
    <xf numFmtId="49" fontId="4" fillId="34" borderId="0" xfId="0" applyNumberFormat="1" applyFont="1" applyFill="1" applyAlignment="1" applyProtection="1">
      <alignment/>
      <protection locked="0"/>
    </xf>
    <xf numFmtId="1" fontId="4" fillId="33" borderId="57" xfId="0" applyNumberFormat="1" applyFont="1" applyFill="1" applyBorder="1" applyAlignment="1">
      <alignment horizontal="right" vertical="center" wrapText="1"/>
    </xf>
    <xf numFmtId="4" fontId="4" fillId="33" borderId="58" xfId="0" applyNumberFormat="1" applyFont="1" applyFill="1" applyBorder="1" applyAlignment="1">
      <alignment horizontal="right" vertical="center" wrapText="1"/>
    </xf>
    <xf numFmtId="4" fontId="4" fillId="33" borderId="59" xfId="0" applyNumberFormat="1" applyFont="1" applyFill="1" applyBorder="1" applyAlignment="1">
      <alignment horizontal="right" vertical="center" wrapText="1"/>
    </xf>
    <xf numFmtId="4" fontId="4" fillId="33" borderId="60" xfId="0" applyNumberFormat="1" applyFont="1" applyFill="1" applyBorder="1" applyAlignment="1">
      <alignment horizontal="right" vertical="center" wrapText="1"/>
    </xf>
    <xf numFmtId="1" fontId="4" fillId="33" borderId="61" xfId="0" applyNumberFormat="1" applyFont="1" applyFill="1" applyBorder="1" applyAlignment="1">
      <alignment horizontal="right" vertical="center" wrapText="1"/>
    </xf>
    <xf numFmtId="4" fontId="4" fillId="33" borderId="62" xfId="0" applyNumberFormat="1" applyFont="1" applyFill="1" applyBorder="1" applyAlignment="1">
      <alignment horizontal="right" vertical="center" wrapText="1"/>
    </xf>
    <xf numFmtId="4" fontId="4" fillId="33" borderId="63" xfId="0" applyNumberFormat="1" applyFont="1" applyFill="1" applyBorder="1" applyAlignment="1">
      <alignment horizontal="right" vertical="center" wrapText="1"/>
    </xf>
    <xf numFmtId="4" fontId="4" fillId="33" borderId="64" xfId="0" applyNumberFormat="1" applyFont="1" applyFill="1" applyBorder="1" applyAlignment="1">
      <alignment horizontal="right" vertical="center" wrapText="1"/>
    </xf>
    <xf numFmtId="49" fontId="4" fillId="0" borderId="35" xfId="0" applyNumberFormat="1" applyFont="1" applyBorder="1" applyAlignment="1">
      <alignment horizontal="center" vertical="center"/>
    </xf>
    <xf numFmtId="0" fontId="4" fillId="0" borderId="30" xfId="56" applyFont="1" applyBorder="1" applyAlignment="1">
      <alignment horizontal="center"/>
      <protection/>
    </xf>
    <xf numFmtId="49" fontId="4" fillId="0" borderId="26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 wrapText="1"/>
    </xf>
    <xf numFmtId="0" fontId="4" fillId="33" borderId="65" xfId="0" applyFont="1" applyFill="1" applyBorder="1" applyAlignment="1">
      <alignment horizontal="left" vertical="center" wrapText="1"/>
    </xf>
    <xf numFmtId="4" fontId="4" fillId="34" borderId="19" xfId="56" applyNumberFormat="1" applyFont="1" applyFill="1" applyBorder="1" applyAlignment="1">
      <alignment horizontal="right" vertical="center"/>
      <protection/>
    </xf>
    <xf numFmtId="3" fontId="4" fillId="34" borderId="22" xfId="56" applyNumberFormat="1" applyFont="1" applyFill="1" applyBorder="1" applyAlignment="1">
      <alignment horizontal="right" vertical="center"/>
      <protection/>
    </xf>
    <xf numFmtId="3" fontId="4" fillId="34" borderId="19" xfId="56" applyNumberFormat="1" applyFont="1" applyFill="1" applyBorder="1" applyAlignment="1">
      <alignment horizontal="right" vertical="center"/>
      <protection/>
    </xf>
    <xf numFmtId="3" fontId="4" fillId="34" borderId="27" xfId="56" applyNumberFormat="1" applyFont="1" applyFill="1" applyBorder="1" applyAlignment="1">
      <alignment horizontal="right" vertical="center"/>
      <protection/>
    </xf>
    <xf numFmtId="1" fontId="4" fillId="34" borderId="44" xfId="0" applyNumberFormat="1" applyFont="1" applyFill="1" applyBorder="1" applyAlignment="1">
      <alignment horizontal="right" vertical="center" wrapText="1"/>
    </xf>
    <xf numFmtId="4" fontId="4" fillId="34" borderId="45" xfId="0" applyNumberFormat="1" applyFont="1" applyFill="1" applyBorder="1" applyAlignment="1">
      <alignment horizontal="right" vertical="center" wrapText="1"/>
    </xf>
    <xf numFmtId="4" fontId="4" fillId="34" borderId="46" xfId="0" applyNumberFormat="1" applyFont="1" applyFill="1" applyBorder="1" applyAlignment="1">
      <alignment horizontal="right" vertical="center" wrapText="1"/>
    </xf>
    <xf numFmtId="4" fontId="4" fillId="34" borderId="54" xfId="0" applyNumberFormat="1" applyFont="1" applyFill="1" applyBorder="1" applyAlignment="1">
      <alignment horizontal="right" vertical="center" wrapText="1"/>
    </xf>
    <xf numFmtId="1" fontId="4" fillId="34" borderId="61" xfId="0" applyNumberFormat="1" applyFont="1" applyFill="1" applyBorder="1" applyAlignment="1">
      <alignment horizontal="right" vertical="center" wrapText="1"/>
    </xf>
    <xf numFmtId="4" fontId="4" fillId="34" borderId="62" xfId="0" applyNumberFormat="1" applyFont="1" applyFill="1" applyBorder="1" applyAlignment="1">
      <alignment horizontal="right" vertical="center" wrapText="1"/>
    </xf>
    <xf numFmtId="4" fontId="4" fillId="34" borderId="63" xfId="0" applyNumberFormat="1" applyFont="1" applyFill="1" applyBorder="1" applyAlignment="1">
      <alignment horizontal="right" vertical="center" wrapText="1"/>
    </xf>
    <xf numFmtId="4" fontId="4" fillId="34" borderId="64" xfId="0" applyNumberFormat="1" applyFont="1" applyFill="1" applyBorder="1" applyAlignment="1">
      <alignment horizontal="right" vertical="center" wrapText="1"/>
    </xf>
    <xf numFmtId="1" fontId="4" fillId="34" borderId="66" xfId="0" applyNumberFormat="1" applyFont="1" applyFill="1" applyBorder="1" applyAlignment="1">
      <alignment horizontal="right" vertical="center" wrapText="1"/>
    </xf>
    <xf numFmtId="4" fontId="4" fillId="34" borderId="67" xfId="0" applyNumberFormat="1" applyFont="1" applyFill="1" applyBorder="1" applyAlignment="1">
      <alignment horizontal="right" vertical="center" wrapText="1"/>
    </xf>
    <xf numFmtId="4" fontId="4" fillId="34" borderId="68" xfId="0" applyNumberFormat="1" applyFont="1" applyFill="1" applyBorder="1" applyAlignment="1">
      <alignment horizontal="right" vertical="center" wrapText="1"/>
    </xf>
    <xf numFmtId="4" fontId="4" fillId="34" borderId="69" xfId="0" applyNumberFormat="1" applyFont="1" applyFill="1" applyBorder="1" applyAlignment="1">
      <alignment horizontal="right" vertical="center" wrapText="1"/>
    </xf>
    <xf numFmtId="1" fontId="4" fillId="34" borderId="70" xfId="0" applyNumberFormat="1" applyFont="1" applyFill="1" applyBorder="1" applyAlignment="1">
      <alignment horizontal="right" vertical="center" wrapText="1"/>
    </xf>
    <xf numFmtId="4" fontId="4" fillId="34" borderId="71" xfId="0" applyNumberFormat="1" applyFont="1" applyFill="1" applyBorder="1" applyAlignment="1">
      <alignment horizontal="right" vertical="center" wrapText="1"/>
    </xf>
    <xf numFmtId="4" fontId="4" fillId="34" borderId="72" xfId="0" applyNumberFormat="1" applyFont="1" applyFill="1" applyBorder="1" applyAlignment="1">
      <alignment horizontal="right" vertical="center" wrapText="1"/>
    </xf>
    <xf numFmtId="4" fontId="4" fillId="34" borderId="73" xfId="0" applyNumberFormat="1" applyFont="1" applyFill="1" applyBorder="1" applyAlignment="1">
      <alignment horizontal="right" vertical="center" wrapText="1"/>
    </xf>
    <xf numFmtId="0" fontId="3" fillId="0" borderId="0" xfId="55" applyFont="1" applyAlignment="1">
      <alignment horizontal="left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Font="1" applyAlignment="1">
      <alignment vertical="center" wrapText="1"/>
      <protection/>
    </xf>
    <xf numFmtId="0" fontId="3" fillId="0" borderId="35" xfId="55" applyFont="1" applyBorder="1" applyAlignment="1">
      <alignment horizontal="center" vertical="center" wrapText="1"/>
      <protection/>
    </xf>
    <xf numFmtId="0" fontId="10" fillId="0" borderId="74" xfId="55" applyFont="1" applyBorder="1" applyAlignment="1">
      <alignment horizontal="left" vertical="center" wrapText="1"/>
      <protection/>
    </xf>
    <xf numFmtId="0" fontId="11" fillId="0" borderId="75" xfId="55" applyFont="1" applyBorder="1" applyAlignment="1">
      <alignment horizontal="left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76" xfId="55" applyFont="1" applyBorder="1" applyAlignment="1">
      <alignment horizontal="left" vertical="center" wrapText="1"/>
      <protection/>
    </xf>
    <xf numFmtId="0" fontId="3" fillId="0" borderId="18" xfId="55" applyFont="1" applyBorder="1" applyAlignment="1">
      <alignment horizontal="left" vertical="center" wrapText="1"/>
      <protection/>
    </xf>
    <xf numFmtId="0" fontId="3" fillId="0" borderId="77" xfId="55" applyFont="1" applyBorder="1" applyAlignment="1">
      <alignment horizontal="center" vertical="center" wrapText="1"/>
      <protection/>
    </xf>
    <xf numFmtId="0" fontId="3" fillId="0" borderId="78" xfId="55" applyFont="1" applyBorder="1" applyAlignment="1">
      <alignment horizontal="left" vertical="center" wrapText="1"/>
      <protection/>
    </xf>
    <xf numFmtId="0" fontId="3" fillId="0" borderId="79" xfId="55" applyFont="1" applyBorder="1" applyAlignment="1">
      <alignment horizontal="left" vertical="center" wrapText="1"/>
      <protection/>
    </xf>
    <xf numFmtId="0" fontId="3" fillId="0" borderId="20" xfId="55" applyFont="1" applyBorder="1" applyAlignment="1">
      <alignment horizontal="center" vertical="center" wrapText="1"/>
      <protection/>
    </xf>
    <xf numFmtId="0" fontId="4" fillId="34" borderId="0" xfId="0" applyNumberFormat="1" applyFont="1" applyFill="1" applyBorder="1" applyAlignment="1">
      <alignment horizontal="left"/>
    </xf>
    <xf numFmtId="0" fontId="3" fillId="0" borderId="80" xfId="55" applyFont="1" applyBorder="1" applyAlignment="1">
      <alignment horizontal="center" vertical="center" wrapText="1"/>
      <protection/>
    </xf>
    <xf numFmtId="0" fontId="3" fillId="0" borderId="81" xfId="55" applyFont="1" applyBorder="1" applyAlignment="1">
      <alignment horizontal="center" vertical="center" wrapText="1"/>
      <protection/>
    </xf>
    <xf numFmtId="0" fontId="4" fillId="0" borderId="75" xfId="56" applyFont="1" applyBorder="1">
      <alignment/>
      <protection/>
    </xf>
    <xf numFmtId="3" fontId="4" fillId="34" borderId="30" xfId="56" applyNumberFormat="1" applyFont="1" applyFill="1" applyBorder="1">
      <alignment/>
      <protection/>
    </xf>
    <xf numFmtId="3" fontId="4" fillId="0" borderId="80" xfId="56" applyNumberFormat="1" applyFont="1" applyBorder="1">
      <alignment/>
      <protection/>
    </xf>
    <xf numFmtId="0" fontId="4" fillId="33" borderId="24" xfId="0" applyFont="1" applyFill="1" applyBorder="1" applyAlignment="1">
      <alignment/>
    </xf>
    <xf numFmtId="0" fontId="4" fillId="33" borderId="15" xfId="56" applyFont="1" applyFill="1" applyBorder="1" applyAlignment="1">
      <alignment horizontal="center"/>
      <protection/>
    </xf>
    <xf numFmtId="4" fontId="4" fillId="34" borderId="15" xfId="56" applyNumberFormat="1" applyFont="1" applyFill="1" applyBorder="1" applyAlignment="1">
      <alignment horizontal="right" vertical="center"/>
      <protection/>
    </xf>
    <xf numFmtId="4" fontId="4" fillId="33" borderId="16" xfId="56" applyNumberFormat="1" applyFont="1" applyFill="1" applyBorder="1" applyAlignment="1">
      <alignment horizontal="right" vertical="center"/>
      <protection/>
    </xf>
    <xf numFmtId="0" fontId="4" fillId="33" borderId="18" xfId="56" applyFont="1" applyFill="1" applyBorder="1">
      <alignment/>
      <protection/>
    </xf>
    <xf numFmtId="0" fontId="4" fillId="33" borderId="19" xfId="56" applyFont="1" applyFill="1" applyBorder="1" applyAlignment="1">
      <alignment horizontal="center"/>
      <protection/>
    </xf>
    <xf numFmtId="4" fontId="4" fillId="33" borderId="20" xfId="56" applyNumberFormat="1" applyFont="1" applyFill="1" applyBorder="1" applyAlignment="1">
      <alignment horizontal="right" vertical="center"/>
      <protection/>
    </xf>
    <xf numFmtId="0" fontId="4" fillId="0" borderId="33" xfId="56" applyFont="1" applyBorder="1" applyAlignment="1">
      <alignment horizontal="left"/>
      <protection/>
    </xf>
    <xf numFmtId="49" fontId="4" fillId="0" borderId="14" xfId="0" applyNumberFormat="1" applyFont="1" applyBorder="1" applyAlignment="1">
      <alignment horizontal="center" vertical="center"/>
    </xf>
    <xf numFmtId="3" fontId="4" fillId="34" borderId="15" xfId="56" applyNumberFormat="1" applyFont="1" applyFill="1" applyBorder="1">
      <alignment/>
      <protection/>
    </xf>
    <xf numFmtId="3" fontId="4" fillId="33" borderId="16" xfId="56" applyNumberFormat="1" applyFont="1" applyFill="1" applyBorder="1" applyAlignment="1">
      <alignment horizontal="right" vertical="center"/>
      <protection/>
    </xf>
    <xf numFmtId="3" fontId="4" fillId="34" borderId="15" xfId="56" applyNumberFormat="1" applyFont="1" applyFill="1" applyBorder="1" applyAlignment="1">
      <alignment horizontal="right" vertical="center"/>
      <protection/>
    </xf>
    <xf numFmtId="3" fontId="4" fillId="33" borderId="20" xfId="56" applyNumberFormat="1" applyFont="1" applyFill="1" applyBorder="1" applyAlignment="1">
      <alignment horizontal="right" vertical="center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56" applyFont="1" applyFill="1" applyBorder="1" applyAlignment="1">
      <alignment horizontal="center"/>
      <protection/>
    </xf>
    <xf numFmtId="3" fontId="4" fillId="0" borderId="13" xfId="56" applyNumberFormat="1" applyFont="1" applyFill="1" applyBorder="1" applyAlignment="1">
      <alignment horizontal="right" vertical="center"/>
      <protection/>
    </xf>
    <xf numFmtId="3" fontId="4" fillId="0" borderId="23" xfId="56" applyNumberFormat="1" applyFont="1" applyFill="1" applyBorder="1" applyAlignment="1">
      <alignment horizontal="right" vertical="center"/>
      <protection/>
    </xf>
    <xf numFmtId="0" fontId="4" fillId="0" borderId="29" xfId="56" applyFont="1" applyBorder="1">
      <alignment/>
      <protection/>
    </xf>
    <xf numFmtId="0" fontId="4" fillId="0" borderId="65" xfId="56" applyFont="1" applyBorder="1" applyAlignment="1">
      <alignment horizontal="center"/>
      <protection/>
    </xf>
    <xf numFmtId="3" fontId="4" fillId="0" borderId="65" xfId="56" applyNumberFormat="1" applyFont="1" applyBorder="1" applyAlignment="1">
      <alignment horizontal="right" vertical="center"/>
      <protection/>
    </xf>
    <xf numFmtId="3" fontId="4" fillId="0" borderId="82" xfId="56" applyNumberFormat="1" applyFont="1" applyBorder="1" applyAlignment="1">
      <alignment horizontal="right" vertical="center"/>
      <protection/>
    </xf>
    <xf numFmtId="4" fontId="4" fillId="0" borderId="13" xfId="56" applyNumberFormat="1" applyFont="1" applyBorder="1" applyAlignment="1">
      <alignment horizontal="right" vertical="center"/>
      <protection/>
    </xf>
    <xf numFmtId="4" fontId="4" fillId="0" borderId="23" xfId="56" applyNumberFormat="1" applyFont="1" applyBorder="1" applyAlignment="1">
      <alignment horizontal="right" vertical="center"/>
      <protection/>
    </xf>
    <xf numFmtId="0" fontId="4" fillId="0" borderId="24" xfId="56" applyFont="1" applyBorder="1" applyAlignment="1">
      <alignment horizontal="left"/>
      <protection/>
    </xf>
    <xf numFmtId="4" fontId="4" fillId="0" borderId="16" xfId="56" applyNumberFormat="1" applyFont="1" applyBorder="1" applyAlignment="1">
      <alignment horizontal="right" vertical="center"/>
      <protection/>
    </xf>
    <xf numFmtId="4" fontId="4" fillId="0" borderId="20" xfId="56" applyNumberFormat="1" applyFont="1" applyBorder="1" applyAlignment="1">
      <alignment horizontal="right" vertical="center"/>
      <protection/>
    </xf>
    <xf numFmtId="4" fontId="4" fillId="34" borderId="27" xfId="56" applyNumberFormat="1" applyFont="1" applyFill="1" applyBorder="1" applyAlignment="1">
      <alignment horizontal="right" vertical="center"/>
      <protection/>
    </xf>
    <xf numFmtId="4" fontId="4" fillId="0" borderId="28" xfId="56" applyNumberFormat="1" applyFont="1" applyBorder="1" applyAlignment="1">
      <alignment horizontal="right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3" xfId="56" applyFont="1" applyFill="1" applyBorder="1">
      <alignment/>
      <protection/>
    </xf>
    <xf numFmtId="49" fontId="4" fillId="0" borderId="83" xfId="0" applyNumberFormat="1" applyFont="1" applyBorder="1" applyAlignment="1">
      <alignment horizontal="center" vertical="center"/>
    </xf>
    <xf numFmtId="0" fontId="4" fillId="0" borderId="84" xfId="56" applyFont="1" applyBorder="1">
      <alignment/>
      <protection/>
    </xf>
    <xf numFmtId="0" fontId="4" fillId="0" borderId="84" xfId="56" applyFont="1" applyBorder="1" applyAlignment="1">
      <alignment horizontal="center"/>
      <protection/>
    </xf>
    <xf numFmtId="3" fontId="4" fillId="0" borderId="84" xfId="56" applyNumberFormat="1" applyFont="1" applyFill="1" applyBorder="1" applyAlignment="1">
      <alignment horizontal="right" vertical="center"/>
      <protection/>
    </xf>
    <xf numFmtId="3" fontId="4" fillId="0" borderId="85" xfId="56" applyNumberFormat="1" applyFont="1" applyFill="1" applyBorder="1" applyAlignment="1">
      <alignment horizontal="right" vertical="center"/>
      <protection/>
    </xf>
    <xf numFmtId="49" fontId="4" fillId="0" borderId="11" xfId="0" applyNumberFormat="1" applyFont="1" applyBorder="1" applyAlignment="1">
      <alignment horizontal="center" vertical="center"/>
    </xf>
    <xf numFmtId="0" fontId="4" fillId="0" borderId="30" xfId="56" applyFont="1" applyFill="1" applyBorder="1" applyAlignment="1">
      <alignment horizontal="left"/>
      <protection/>
    </xf>
    <xf numFmtId="3" fontId="4" fillId="0" borderId="30" xfId="56" applyNumberFormat="1" applyFont="1" applyFill="1" applyBorder="1" applyAlignment="1">
      <alignment horizontal="right" vertical="center"/>
      <protection/>
    </xf>
    <xf numFmtId="3" fontId="4" fillId="0" borderId="80" xfId="56" applyNumberFormat="1" applyFont="1" applyFill="1" applyBorder="1" applyAlignment="1">
      <alignment horizontal="right" vertical="center"/>
      <protection/>
    </xf>
    <xf numFmtId="0" fontId="4" fillId="0" borderId="19" xfId="56" applyFont="1" applyFill="1" applyBorder="1" applyAlignment="1">
      <alignment horizontal="left" indent="4"/>
      <protection/>
    </xf>
    <xf numFmtId="0" fontId="4" fillId="0" borderId="19" xfId="56" applyFont="1" applyFill="1" applyBorder="1" applyAlignment="1">
      <alignment horizontal="left"/>
      <protection/>
    </xf>
    <xf numFmtId="3" fontId="4" fillId="0" borderId="20" xfId="56" applyNumberFormat="1" applyFont="1" applyFill="1" applyBorder="1" applyAlignment="1">
      <alignment horizontal="right" vertical="center"/>
      <protection/>
    </xf>
    <xf numFmtId="0" fontId="4" fillId="0" borderId="27" xfId="56" applyFont="1" applyFill="1" applyBorder="1" applyAlignment="1">
      <alignment horizontal="left" indent="4"/>
      <protection/>
    </xf>
    <xf numFmtId="0" fontId="4" fillId="0" borderId="86" xfId="56" applyFont="1" applyBorder="1" applyAlignment="1">
      <alignment horizontal="center"/>
      <protection/>
    </xf>
    <xf numFmtId="3" fontId="4" fillId="0" borderId="85" xfId="56" applyNumberFormat="1" applyFont="1" applyBorder="1" applyAlignment="1">
      <alignment horizontal="right" vertical="center"/>
      <protection/>
    </xf>
    <xf numFmtId="0" fontId="4" fillId="33" borderId="87" xfId="0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left" vertical="center" wrapText="1"/>
    </xf>
    <xf numFmtId="1" fontId="4" fillId="34" borderId="89" xfId="0" applyNumberFormat="1" applyFont="1" applyFill="1" applyBorder="1" applyAlignment="1">
      <alignment horizontal="right" vertical="center" wrapText="1"/>
    </xf>
    <xf numFmtId="4" fontId="4" fillId="34" borderId="90" xfId="0" applyNumberFormat="1" applyFont="1" applyFill="1" applyBorder="1" applyAlignment="1">
      <alignment horizontal="right" vertical="center" wrapText="1"/>
    </xf>
    <xf numFmtId="4" fontId="4" fillId="34" borderId="91" xfId="0" applyNumberFormat="1" applyFont="1" applyFill="1" applyBorder="1" applyAlignment="1">
      <alignment horizontal="right" vertical="center" wrapText="1"/>
    </xf>
    <xf numFmtId="4" fontId="4" fillId="34" borderId="92" xfId="0" applyNumberFormat="1" applyFont="1" applyFill="1" applyBorder="1" applyAlignment="1">
      <alignment horizontal="right" vertical="center" wrapText="1"/>
    </xf>
    <xf numFmtId="0" fontId="4" fillId="33" borderId="93" xfId="0" applyFont="1" applyFill="1" applyBorder="1" applyAlignment="1">
      <alignment horizontal="left" vertical="center" wrapText="1"/>
    </xf>
    <xf numFmtId="4" fontId="4" fillId="0" borderId="19" xfId="56" applyNumberFormat="1" applyFont="1" applyFill="1" applyBorder="1" applyAlignment="1">
      <alignment horizontal="right" vertical="center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94" xfId="55" applyFont="1" applyBorder="1" applyAlignment="1">
      <alignment horizontal="center" vertical="center" wrapText="1"/>
      <protection/>
    </xf>
    <xf numFmtId="0" fontId="3" fillId="0" borderId="36" xfId="55" applyFont="1" applyBorder="1" applyAlignment="1">
      <alignment horizontal="center" vertical="center" wrapText="1"/>
      <protection/>
    </xf>
    <xf numFmtId="0" fontId="3" fillId="0" borderId="95" xfId="55" applyFont="1" applyBorder="1" applyAlignment="1">
      <alignment horizontal="center" vertical="center" wrapText="1"/>
      <protection/>
    </xf>
    <xf numFmtId="0" fontId="3" fillId="0" borderId="96" xfId="55" applyFont="1" applyBorder="1" applyAlignment="1">
      <alignment horizontal="center" vertical="center" wrapText="1"/>
      <protection/>
    </xf>
    <xf numFmtId="0" fontId="3" fillId="0" borderId="97" xfId="55" applyFont="1" applyBorder="1" applyAlignment="1">
      <alignment horizontal="center" vertical="center" wrapText="1"/>
      <protection/>
    </xf>
    <xf numFmtId="0" fontId="3" fillId="0" borderId="29" xfId="55" applyFont="1" applyBorder="1" applyAlignment="1">
      <alignment horizontal="center" vertical="center" wrapText="1"/>
      <protection/>
    </xf>
    <xf numFmtId="0" fontId="3" fillId="0" borderId="98" xfId="55" applyFont="1" applyBorder="1" applyAlignment="1">
      <alignment horizontal="center" vertical="center" wrapText="1"/>
      <protection/>
    </xf>
    <xf numFmtId="0" fontId="3" fillId="0" borderId="99" xfId="55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10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1" xfId="56" applyFont="1" applyBorder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102" xfId="56" applyFont="1" applyBorder="1" applyAlignment="1">
      <alignment horizontal="center" vertical="center" wrapText="1"/>
      <protection/>
    </xf>
    <xf numFmtId="0" fontId="4" fillId="0" borderId="65" xfId="56" applyFont="1" applyBorder="1" applyAlignment="1">
      <alignment horizontal="center" vertical="center" wrapText="1"/>
      <protection/>
    </xf>
    <xf numFmtId="0" fontId="4" fillId="0" borderId="103" xfId="56" applyFont="1" applyBorder="1" applyAlignment="1">
      <alignment horizontal="center"/>
      <protection/>
    </xf>
    <xf numFmtId="0" fontId="4" fillId="0" borderId="104" xfId="56" applyFont="1" applyBorder="1" applyAlignment="1">
      <alignment horizontal="center"/>
      <protection/>
    </xf>
    <xf numFmtId="0" fontId="4" fillId="34" borderId="38" xfId="0" applyFont="1" applyFill="1" applyBorder="1" applyAlignment="1">
      <alignment horizontal="left"/>
    </xf>
    <xf numFmtId="0" fontId="5" fillId="33" borderId="105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101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33" borderId="106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107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08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9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02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8_03_15_IC-Sumarni pregled tabela_ElEn" xfId="55"/>
    <cellStyle name="Normal_EEB  I-XII  2005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2" customWidth="1"/>
    <col min="2" max="2" width="19.00390625" style="2" customWidth="1"/>
    <col min="3" max="3" width="65.28125" style="2" customWidth="1"/>
    <col min="4" max="16384" width="9.140625" style="2" customWidth="1"/>
  </cols>
  <sheetData>
    <row r="1" s="1" customFormat="1" ht="12.75">
      <c r="AR1" s="1" t="s">
        <v>2</v>
      </c>
    </row>
    <row r="2" s="1" customFormat="1" ht="12.75">
      <c r="AR2" s="1" t="s">
        <v>5</v>
      </c>
    </row>
    <row r="3" s="1" customFormat="1" ht="12.75">
      <c r="AR3" s="1" t="s">
        <v>6</v>
      </c>
    </row>
    <row r="4" s="1" customFormat="1" ht="12.75">
      <c r="AR4" s="1">
        <v>3</v>
      </c>
    </row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3.5"/>
    <row r="12" s="1" customFormat="1" ht="13.5"/>
    <row r="13" spans="1:4" s="3" customFormat="1" ht="13.5">
      <c r="A13" s="2" t="s">
        <v>1</v>
      </c>
      <c r="B13" s="1"/>
      <c r="C13" s="1"/>
      <c r="D13" s="1"/>
    </row>
    <row r="14" s="1" customFormat="1" ht="13.5"/>
    <row r="15" s="1" customFormat="1" ht="13.5"/>
    <row r="16" spans="1:4" s="3" customFormat="1" ht="13.5">
      <c r="A16" s="2" t="s">
        <v>22</v>
      </c>
      <c r="B16" s="1"/>
      <c r="C16" s="1"/>
      <c r="D16" s="1"/>
    </row>
    <row r="17" spans="2:4" s="3" customFormat="1" ht="13.5">
      <c r="B17" s="1"/>
      <c r="C17" s="1"/>
      <c r="D17" s="1"/>
    </row>
    <row r="18" s="1" customFormat="1" ht="13.5"/>
    <row r="19" s="1" customFormat="1" ht="13.5"/>
    <row r="20" s="1" customFormat="1" ht="13.5"/>
    <row r="21" s="1" customFormat="1" ht="13.5"/>
    <row r="22" spans="1:8" s="1" customFormat="1" ht="13.5">
      <c r="A22" s="1" t="s">
        <v>8</v>
      </c>
      <c r="C22" s="91"/>
      <c r="D22" s="4"/>
      <c r="E22" s="4"/>
      <c r="F22" s="4"/>
      <c r="G22" s="4"/>
      <c r="H22" s="4"/>
    </row>
    <row r="23" spans="1:8" s="1" customFormat="1" ht="13.5">
      <c r="A23" s="1" t="s">
        <v>13</v>
      </c>
      <c r="C23" s="91"/>
      <c r="D23" s="4"/>
      <c r="E23" s="4"/>
      <c r="F23" s="4"/>
      <c r="G23" s="4"/>
      <c r="H23" s="4"/>
    </row>
    <row r="24" spans="4:8" s="1" customFormat="1" ht="13.5">
      <c r="D24" s="4"/>
      <c r="E24" s="4"/>
      <c r="F24" s="4"/>
      <c r="G24" s="4"/>
      <c r="H24" s="4"/>
    </row>
    <row r="25" spans="1:8" s="1" customFormat="1" ht="13.5">
      <c r="A25" s="1" t="s">
        <v>23</v>
      </c>
      <c r="C25" s="142">
        <v>2017</v>
      </c>
      <c r="D25" s="4"/>
      <c r="E25" s="4"/>
      <c r="F25" s="4"/>
      <c r="G25" s="4"/>
      <c r="H25" s="4"/>
    </row>
    <row r="26" spans="4:8" s="1" customFormat="1" ht="13.5">
      <c r="D26" s="4"/>
      <c r="E26" s="4"/>
      <c r="F26" s="4"/>
      <c r="G26" s="4"/>
      <c r="H26" s="4"/>
    </row>
    <row r="27" spans="1:8" s="1" customFormat="1" ht="13.5">
      <c r="A27" s="1" t="s">
        <v>9</v>
      </c>
      <c r="C27" s="91"/>
      <c r="D27" s="4"/>
      <c r="E27" s="4"/>
      <c r="F27" s="4"/>
      <c r="G27" s="4"/>
      <c r="H27" s="4"/>
    </row>
    <row r="28" spans="4:8" s="1" customFormat="1" ht="13.5">
      <c r="D28" s="4"/>
      <c r="E28" s="4"/>
      <c r="F28" s="4"/>
      <c r="G28" s="4"/>
      <c r="H28" s="4"/>
    </row>
    <row r="29" spans="1:8" s="1" customFormat="1" ht="13.5">
      <c r="A29" s="1" t="s">
        <v>10</v>
      </c>
      <c r="B29" s="1" t="s">
        <v>3</v>
      </c>
      <c r="C29" s="91"/>
      <c r="D29" s="4"/>
      <c r="E29" s="4"/>
      <c r="F29" s="4"/>
      <c r="G29" s="4"/>
      <c r="H29" s="4"/>
    </row>
    <row r="30" spans="4:8" s="1" customFormat="1" ht="13.5">
      <c r="D30" s="4"/>
      <c r="E30" s="4"/>
      <c r="F30" s="4"/>
      <c r="G30" s="4"/>
      <c r="H30" s="4"/>
    </row>
    <row r="31" spans="2:8" s="1" customFormat="1" ht="13.5">
      <c r="B31" s="1" t="s">
        <v>4</v>
      </c>
      <c r="C31" s="91"/>
      <c r="D31" s="4"/>
      <c r="E31" s="4"/>
      <c r="F31" s="4"/>
      <c r="G31" s="4"/>
      <c r="H31" s="4"/>
    </row>
    <row r="32" spans="4:8" s="1" customFormat="1" ht="13.5">
      <c r="D32" s="4"/>
      <c r="E32" s="4"/>
      <c r="F32" s="4"/>
      <c r="G32" s="4"/>
      <c r="H32" s="4"/>
    </row>
    <row r="33" spans="2:8" s="1" customFormat="1" ht="13.5">
      <c r="B33" s="1" t="s">
        <v>7</v>
      </c>
      <c r="C33" s="91"/>
      <c r="D33" s="4"/>
      <c r="E33" s="4"/>
      <c r="F33" s="4"/>
      <c r="G33" s="4"/>
      <c r="H33" s="4"/>
    </row>
    <row r="34" spans="4:8" s="1" customFormat="1" ht="13.5">
      <c r="D34" s="4"/>
      <c r="E34" s="4"/>
      <c r="F34" s="4"/>
      <c r="G34" s="4"/>
      <c r="H34" s="4"/>
    </row>
    <row r="35" spans="1:8" s="3" customFormat="1" ht="13.5">
      <c r="A35" s="3" t="s">
        <v>24</v>
      </c>
      <c r="C35" s="92"/>
      <c r="D35" s="6"/>
      <c r="E35" s="6"/>
      <c r="F35" s="6"/>
      <c r="G35" s="6"/>
      <c r="H35" s="6"/>
    </row>
    <row r="36" spans="4:8" s="3" customFormat="1" ht="13.5">
      <c r="D36" s="6"/>
      <c r="E36" s="6"/>
      <c r="F36" s="6"/>
      <c r="G36" s="6"/>
      <c r="H36" s="6"/>
    </row>
    <row r="37" spans="4:8" s="3" customFormat="1" ht="13.5">
      <c r="D37" s="6"/>
      <c r="E37" s="6"/>
      <c r="F37" s="6"/>
      <c r="G37" s="6"/>
      <c r="H37" s="6"/>
    </row>
    <row r="38" spans="1:8" s="3" customFormat="1" ht="13.5">
      <c r="A38" s="3" t="s">
        <v>11</v>
      </c>
      <c r="D38" s="6"/>
      <c r="E38" s="6"/>
      <c r="F38" s="6"/>
      <c r="G38" s="6"/>
      <c r="H38" s="6"/>
    </row>
    <row r="39" spans="1:8" s="3" customFormat="1" ht="13.5">
      <c r="A39" s="7" t="s">
        <v>12</v>
      </c>
      <c r="B39" s="5"/>
      <c r="C39" s="5"/>
      <c r="D39" s="6"/>
      <c r="E39" s="6"/>
      <c r="F39" s="6"/>
      <c r="G39" s="6"/>
      <c r="H39" s="6"/>
    </row>
    <row r="40" s="6" customFormat="1" ht="13.5">
      <c r="A40" s="8"/>
    </row>
    <row r="41" s="3" customFormat="1" ht="13.5">
      <c r="A41" s="13" t="str">
        <f>CONCATENATE("У табеле које се односе на ",C25,". годину се уносе планске вредности за ту годину.")</f>
        <v>У табеле које се односе на 2017. годину се уносе планске вредности за ту годину.</v>
      </c>
    </row>
    <row r="42" s="3" customFormat="1" ht="13.5">
      <c r="A42" s="13" t="str">
        <f>CONCATENATE("У табеле које се односе на ",C25-1,". годину се уносе вредности базиране на величинама оствареним до датума обраде и процењеним величинама за остатак године.")</f>
        <v>У табеле које се односе на 2016. годину се уносе вредности базиране на величинама оствареним до датума обраде и процењеним величинама за остатак године.</v>
      </c>
    </row>
    <row r="43" s="3" customFormat="1" ht="13.5">
      <c r="A43" s="13" t="str">
        <f>CONCATENATE("У табеле које се односе на ",C25-2,". годину се уносе остварене вредности у тој години.")</f>
        <v>У табеле које се односе на 2015. годину се уносе остварене вредности у тој години.</v>
      </c>
    </row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</sheetData>
  <sheetProtection selectLockedCells="1"/>
  <printOptions horizontalCentered="1"/>
  <pageMargins left="0.25" right="0.25" top="0.48" bottom="0.49" header="0.25" footer="0.22"/>
  <pageSetup fitToHeight="1" fitToWidth="1" horizontalDpi="600" verticalDpi="600" orientation="landscape" paperSize="9" scale="98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31" customWidth="1"/>
    <col min="2" max="2" width="7.7109375" style="129" customWidth="1"/>
    <col min="3" max="3" width="10.7109375" style="129" customWidth="1"/>
    <col min="4" max="4" width="44.7109375" style="131" customWidth="1"/>
    <col min="5" max="5" width="16.7109375" style="129" customWidth="1"/>
    <col min="6" max="6" width="2.57421875" style="131" customWidth="1"/>
    <col min="7" max="16384" width="9.140625" style="131" customWidth="1"/>
  </cols>
  <sheetData>
    <row r="1" spans="1:6" ht="18" customHeight="1">
      <c r="A1" s="128" t="s">
        <v>1</v>
      </c>
      <c r="C1" s="130"/>
      <c r="D1" s="130"/>
      <c r="F1" s="130"/>
    </row>
    <row r="2" spans="1:6" ht="12" customHeight="1">
      <c r="A2" s="130"/>
      <c r="C2" s="130"/>
      <c r="D2" s="130"/>
      <c r="F2" s="130"/>
    </row>
    <row r="3" spans="1:6" ht="10.5" customHeight="1">
      <c r="A3" s="130"/>
      <c r="C3" s="130"/>
      <c r="D3" s="130"/>
      <c r="F3" s="130"/>
    </row>
    <row r="4" spans="1:6" ht="10.5" customHeight="1">
      <c r="A4" s="130"/>
      <c r="C4" s="130"/>
      <c r="D4" s="130"/>
      <c r="F4" s="130"/>
    </row>
    <row r="5" spans="1:6" ht="10.5" customHeight="1">
      <c r="A5" s="130"/>
      <c r="C5" s="130"/>
      <c r="D5" s="130"/>
      <c r="F5" s="130"/>
    </row>
    <row r="6" spans="1:6" ht="10.5" customHeight="1">
      <c r="A6" s="130"/>
      <c r="C6" s="130"/>
      <c r="D6" s="130"/>
      <c r="F6" s="130"/>
    </row>
    <row r="7" spans="1:6" ht="13.5">
      <c r="A7" s="130"/>
      <c r="B7" s="202" t="s">
        <v>98</v>
      </c>
      <c r="C7" s="202"/>
      <c r="D7" s="202"/>
      <c r="E7" s="202"/>
      <c r="F7" s="130"/>
    </row>
    <row r="8" spans="1:6" ht="11.25" customHeight="1">
      <c r="A8" s="130"/>
      <c r="C8" s="130"/>
      <c r="D8" s="130"/>
      <c r="F8" s="130"/>
    </row>
    <row r="9" spans="1:6" ht="14.25" thickBot="1">
      <c r="A9" s="130"/>
      <c r="C9" s="130"/>
      <c r="D9" s="130"/>
      <c r="F9" s="130"/>
    </row>
    <row r="10" spans="1:6" s="129" customFormat="1" ht="37.5" customHeight="1" thickTop="1">
      <c r="A10" s="130"/>
      <c r="B10" s="203" t="s">
        <v>0</v>
      </c>
      <c r="C10" s="205" t="s">
        <v>99</v>
      </c>
      <c r="D10" s="206"/>
      <c r="E10" s="209" t="s">
        <v>100</v>
      </c>
      <c r="F10" s="130"/>
    </row>
    <row r="11" spans="1:6" s="129" customFormat="1" ht="13.5">
      <c r="A11" s="130"/>
      <c r="B11" s="204"/>
      <c r="C11" s="207"/>
      <c r="D11" s="208"/>
      <c r="E11" s="210"/>
      <c r="F11" s="130"/>
    </row>
    <row r="12" spans="1:6" s="129" customFormat="1" ht="13.5">
      <c r="A12" s="130"/>
      <c r="B12" s="132"/>
      <c r="C12" s="133"/>
      <c r="D12" s="134"/>
      <c r="E12" s="143"/>
      <c r="F12" s="130"/>
    </row>
    <row r="13" spans="1:6" s="129" customFormat="1" ht="27">
      <c r="A13" s="130"/>
      <c r="B13" s="135">
        <v>1</v>
      </c>
      <c r="C13" s="136" t="s">
        <v>107</v>
      </c>
      <c r="D13" s="137" t="s">
        <v>180</v>
      </c>
      <c r="E13" s="141" t="s">
        <v>101</v>
      </c>
      <c r="F13" s="130"/>
    </row>
    <row r="14" spans="1:6" s="129" customFormat="1" ht="27">
      <c r="A14" s="130"/>
      <c r="B14" s="135">
        <v>2</v>
      </c>
      <c r="C14" s="136" t="s">
        <v>108</v>
      </c>
      <c r="D14" s="137" t="s">
        <v>181</v>
      </c>
      <c r="E14" s="141" t="s">
        <v>101</v>
      </c>
      <c r="F14" s="130"/>
    </row>
    <row r="15" spans="1:6" s="129" customFormat="1" ht="27">
      <c r="A15" s="130"/>
      <c r="B15" s="135">
        <v>3</v>
      </c>
      <c r="C15" s="136" t="s">
        <v>109</v>
      </c>
      <c r="D15" s="137" t="s">
        <v>182</v>
      </c>
      <c r="E15" s="141" t="s">
        <v>101</v>
      </c>
      <c r="F15" s="130"/>
    </row>
    <row r="16" spans="1:6" s="129" customFormat="1" ht="27">
      <c r="A16" s="130"/>
      <c r="B16" s="135">
        <v>4</v>
      </c>
      <c r="C16" s="136" t="s">
        <v>176</v>
      </c>
      <c r="D16" s="137" t="s">
        <v>102</v>
      </c>
      <c r="E16" s="141" t="s">
        <v>101</v>
      </c>
      <c r="F16" s="130"/>
    </row>
    <row r="17" spans="1:6" s="129" customFormat="1" ht="27">
      <c r="A17" s="130"/>
      <c r="B17" s="135">
        <v>5</v>
      </c>
      <c r="C17" s="136" t="s">
        <v>177</v>
      </c>
      <c r="D17" s="137" t="s">
        <v>103</v>
      </c>
      <c r="E17" s="141" t="s">
        <v>101</v>
      </c>
      <c r="F17" s="130"/>
    </row>
    <row r="18" spans="1:6" s="129" customFormat="1" ht="27">
      <c r="A18" s="130"/>
      <c r="B18" s="135">
        <v>6</v>
      </c>
      <c r="C18" s="136" t="s">
        <v>178</v>
      </c>
      <c r="D18" s="137" t="s">
        <v>104</v>
      </c>
      <c r="E18" s="141" t="s">
        <v>101</v>
      </c>
      <c r="F18" s="130"/>
    </row>
    <row r="19" spans="1:6" s="129" customFormat="1" ht="25.5" customHeight="1" thickBot="1">
      <c r="A19" s="130"/>
      <c r="B19" s="138">
        <v>7</v>
      </c>
      <c r="C19" s="139" t="s">
        <v>179</v>
      </c>
      <c r="D19" s="140" t="s">
        <v>105</v>
      </c>
      <c r="E19" s="144" t="s">
        <v>101</v>
      </c>
      <c r="F19" s="130"/>
    </row>
    <row r="20" ht="14.25" thickTop="1"/>
  </sheetData>
  <sheetProtection insertRows="0" selectLockedCells="1"/>
  <mergeCells count="4">
    <mergeCell ref="B7:E7"/>
    <mergeCell ref="B10:B11"/>
    <mergeCell ref="C10:D11"/>
    <mergeCell ref="E10:E11"/>
  </mergeCells>
  <printOptions horizontalCentered="1"/>
  <pageMargins left="0.28" right="0.22" top="0.27" bottom="0.33" header="0.21" footer="0.17"/>
  <pageSetup horizontalDpi="600" verticalDpi="600" orientation="portrait" paperSize="9" scale="9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4" customWidth="1"/>
    <col min="2" max="2" width="6.7109375" style="37" customWidth="1"/>
    <col min="3" max="3" width="33.7109375" style="14" customWidth="1"/>
    <col min="4" max="4" width="5.7109375" style="14" customWidth="1"/>
    <col min="5" max="16" width="11.8515625" style="14" customWidth="1"/>
    <col min="17" max="17" width="12.7109375" style="14" customWidth="1"/>
    <col min="18" max="18" width="2.421875" style="14" customWidth="1"/>
    <col min="19" max="16384" width="9.140625" style="14" customWidth="1"/>
  </cols>
  <sheetData>
    <row r="1" spans="1:4" ht="12.75" customHeight="1">
      <c r="A1" s="11" t="s">
        <v>25</v>
      </c>
      <c r="B1" s="12"/>
      <c r="C1" s="11"/>
      <c r="D1" s="10"/>
    </row>
    <row r="2" spans="1:4" ht="12.75" customHeight="1">
      <c r="A2" s="11"/>
      <c r="B2" s="12"/>
      <c r="C2" s="11"/>
      <c r="D2" s="10"/>
    </row>
    <row r="3" spans="1:4" ht="12.7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2.75" customHeight="1">
      <c r="A4" s="9"/>
      <c r="B4" s="9" t="str">
        <f>+CONCATENATE('Poc.strana'!$A$35," ",'Poc.strana'!$C$35)</f>
        <v>Датум обраде: </v>
      </c>
      <c r="C4" s="9"/>
      <c r="D4" s="10"/>
    </row>
    <row r="5" ht="12.75" customHeight="1"/>
    <row r="6" ht="12.75" customHeight="1"/>
    <row r="7" spans="2:17" ht="12.75" customHeight="1">
      <c r="B7" s="211" t="str">
        <f>CONCATENATE("Табела ЕТ-6-1.1. НАБАВКА ЕЛЕКТРИЧНЕ ЕНЕРГИЈЕ - БИЛАНС У"," ",'Poc.strana'!C25,". ГОДИНИ")</f>
        <v>Табела ЕТ-6-1.1. НАБАВКА ЕЛЕКТРИЧНЕ ЕНЕРГИЈЕ - БИЛАНС У 2017. ГОДИНИ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spans="3:8" ht="12.75" customHeight="1">
      <c r="C8" s="15"/>
      <c r="D8" s="15"/>
      <c r="E8" s="38"/>
      <c r="F8" s="16"/>
      <c r="G8" s="16"/>
      <c r="H8" s="16"/>
    </row>
    <row r="9" ht="12.75" customHeight="1" thickBot="1"/>
    <row r="10" spans="2:17" ht="13.5" customHeight="1" thickTop="1">
      <c r="B10" s="213" t="s">
        <v>0</v>
      </c>
      <c r="C10" s="215" t="s">
        <v>147</v>
      </c>
      <c r="D10" s="217" t="s">
        <v>27</v>
      </c>
      <c r="E10" s="219" t="s">
        <v>28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20"/>
    </row>
    <row r="11" spans="2:17" ht="13.5">
      <c r="B11" s="214"/>
      <c r="C11" s="216"/>
      <c r="D11" s="218"/>
      <c r="E11" s="31" t="s">
        <v>29</v>
      </c>
      <c r="F11" s="31" t="s">
        <v>30</v>
      </c>
      <c r="G11" s="31" t="s">
        <v>31</v>
      </c>
      <c r="H11" s="31" t="s">
        <v>32</v>
      </c>
      <c r="I11" s="31" t="s">
        <v>33</v>
      </c>
      <c r="J11" s="31" t="s">
        <v>34</v>
      </c>
      <c r="K11" s="39" t="s">
        <v>35</v>
      </c>
      <c r="L11" s="39" t="s">
        <v>36</v>
      </c>
      <c r="M11" s="39" t="s">
        <v>37</v>
      </c>
      <c r="N11" s="39" t="s">
        <v>38</v>
      </c>
      <c r="O11" s="39" t="s">
        <v>39</v>
      </c>
      <c r="P11" s="39" t="s">
        <v>40</v>
      </c>
      <c r="Q11" s="40" t="s">
        <v>41</v>
      </c>
    </row>
    <row r="12" spans="2:17" ht="13.5">
      <c r="B12" s="18"/>
      <c r="C12" s="29" t="s">
        <v>206</v>
      </c>
      <c r="D12" s="3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2:17" ht="13.5">
      <c r="B13" s="18" t="s">
        <v>18</v>
      </c>
      <c r="C13" s="19" t="s">
        <v>207</v>
      </c>
      <c r="D13" s="31" t="s">
        <v>46</v>
      </c>
      <c r="E13" s="32">
        <f>SUM(E14:E23)</f>
        <v>0</v>
      </c>
      <c r="F13" s="32">
        <f aca="true" t="shared" si="0" ref="F13:P13">SUM(F14:F23)</f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s="32">
        <f t="shared" si="0"/>
        <v>0</v>
      </c>
      <c r="P13" s="32">
        <f t="shared" si="0"/>
        <v>0</v>
      </c>
      <c r="Q13" s="33">
        <f>SUM(E13:P13)</f>
        <v>0</v>
      </c>
    </row>
    <row r="14" spans="2:17" ht="13.5">
      <c r="B14" s="101">
        <v>1.1</v>
      </c>
      <c r="C14" s="146" t="s">
        <v>148</v>
      </c>
      <c r="D14" s="22" t="s">
        <v>46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7">
        <f aca="true" t="shared" si="1" ref="Q14:Q23">SUM(E14:P14)</f>
        <v>0</v>
      </c>
    </row>
    <row r="15" spans="2:17" ht="13.5">
      <c r="B15" s="156">
        <v>1.2</v>
      </c>
      <c r="C15" s="157"/>
      <c r="D15" s="26" t="s">
        <v>46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8">
        <f t="shared" si="1"/>
        <v>0</v>
      </c>
    </row>
    <row r="16" spans="2:17" ht="13.5">
      <c r="B16" s="156" t="s">
        <v>149</v>
      </c>
      <c r="C16" s="157"/>
      <c r="D16" s="26" t="s">
        <v>46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8">
        <f t="shared" si="1"/>
        <v>0</v>
      </c>
    </row>
    <row r="17" spans="2:17" ht="13.5">
      <c r="B17" s="156" t="s">
        <v>150</v>
      </c>
      <c r="C17" s="157"/>
      <c r="D17" s="26" t="s">
        <v>46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8">
        <f t="shared" si="1"/>
        <v>0</v>
      </c>
    </row>
    <row r="18" spans="2:17" ht="13.5">
      <c r="B18" s="156" t="s">
        <v>151</v>
      </c>
      <c r="C18" s="157"/>
      <c r="D18" s="26" t="s">
        <v>46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8">
        <f t="shared" si="1"/>
        <v>0</v>
      </c>
    </row>
    <row r="19" spans="2:17" ht="13.5">
      <c r="B19" s="156" t="s">
        <v>152</v>
      </c>
      <c r="C19" s="157"/>
      <c r="D19" s="26" t="s">
        <v>46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8">
        <f t="shared" si="1"/>
        <v>0</v>
      </c>
    </row>
    <row r="20" spans="2:17" ht="13.5">
      <c r="B20" s="21" t="s">
        <v>153</v>
      </c>
      <c r="C20" s="150"/>
      <c r="D20" s="26" t="s">
        <v>46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8">
        <f t="shared" si="1"/>
        <v>0</v>
      </c>
    </row>
    <row r="21" spans="2:17" ht="13.5">
      <c r="B21" s="24" t="s">
        <v>154</v>
      </c>
      <c r="C21" s="108"/>
      <c r="D21" s="26" t="s">
        <v>46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60">
        <f t="shared" si="1"/>
        <v>0</v>
      </c>
    </row>
    <row r="22" spans="2:17" ht="13.5">
      <c r="B22" s="24" t="s">
        <v>155</v>
      </c>
      <c r="C22" s="108"/>
      <c r="D22" s="26" t="s">
        <v>46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60">
        <f t="shared" si="1"/>
        <v>0</v>
      </c>
    </row>
    <row r="23" spans="2:17" ht="13.5">
      <c r="B23" s="44" t="s">
        <v>156</v>
      </c>
      <c r="C23" s="111"/>
      <c r="D23" s="45" t="s">
        <v>46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47">
        <f t="shared" si="1"/>
        <v>0</v>
      </c>
    </row>
    <row r="24" spans="2:17" ht="13.5">
      <c r="B24" s="161"/>
      <c r="C24" s="162"/>
      <c r="D24" s="39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4"/>
    </row>
    <row r="25" spans="2:17" ht="13.5">
      <c r="B25" s="70"/>
      <c r="C25" s="165" t="s">
        <v>204</v>
      </c>
      <c r="D25" s="166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8"/>
    </row>
    <row r="26" spans="2:17" ht="13.5">
      <c r="B26" s="18" t="s">
        <v>19</v>
      </c>
      <c r="C26" s="19" t="s">
        <v>205</v>
      </c>
      <c r="D26" s="31" t="s">
        <v>46</v>
      </c>
      <c r="E26" s="169">
        <f>SUM(E27:E32)+SUM(E35:E38)</f>
        <v>0</v>
      </c>
      <c r="F26" s="169">
        <f aca="true" t="shared" si="2" ref="F26:P26">SUM(F27:F38)</f>
        <v>0</v>
      </c>
      <c r="G26" s="169">
        <f t="shared" si="2"/>
        <v>0</v>
      </c>
      <c r="H26" s="169">
        <f t="shared" si="2"/>
        <v>0</v>
      </c>
      <c r="I26" s="169">
        <f t="shared" si="2"/>
        <v>0</v>
      </c>
      <c r="J26" s="169">
        <f t="shared" si="2"/>
        <v>0</v>
      </c>
      <c r="K26" s="169">
        <f t="shared" si="2"/>
        <v>0</v>
      </c>
      <c r="L26" s="169">
        <f t="shared" si="2"/>
        <v>0</v>
      </c>
      <c r="M26" s="169">
        <f t="shared" si="2"/>
        <v>0</v>
      </c>
      <c r="N26" s="169">
        <f t="shared" si="2"/>
        <v>0</v>
      </c>
      <c r="O26" s="169">
        <f t="shared" si="2"/>
        <v>0</v>
      </c>
      <c r="P26" s="169">
        <f t="shared" si="2"/>
        <v>0</v>
      </c>
      <c r="Q26" s="170">
        <f>SUM(E26:P26)</f>
        <v>0</v>
      </c>
    </row>
    <row r="27" spans="2:17" ht="13.5">
      <c r="B27" s="21" t="s">
        <v>157</v>
      </c>
      <c r="C27" s="171" t="s">
        <v>158</v>
      </c>
      <c r="D27" s="22" t="s">
        <v>46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72">
        <f>SUM(E27:P27)</f>
        <v>0</v>
      </c>
    </row>
    <row r="28" spans="2:17" ht="13.5">
      <c r="B28" s="24" t="s">
        <v>159</v>
      </c>
      <c r="C28" s="48" t="s">
        <v>160</v>
      </c>
      <c r="D28" s="26" t="s">
        <v>46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73">
        <f>SUM(E28:P28)</f>
        <v>0</v>
      </c>
    </row>
    <row r="29" spans="2:17" ht="13.5">
      <c r="B29" s="24" t="s">
        <v>20</v>
      </c>
      <c r="C29" s="48" t="s">
        <v>161</v>
      </c>
      <c r="D29" s="26" t="s">
        <v>46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73">
        <f>SUM(E29:P29)</f>
        <v>0</v>
      </c>
    </row>
    <row r="30" spans="2:17" ht="13.5">
      <c r="B30" s="24" t="s">
        <v>162</v>
      </c>
      <c r="C30" s="48" t="s">
        <v>163</v>
      </c>
      <c r="D30" s="26" t="s">
        <v>46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73">
        <f aca="true" t="shared" si="3" ref="Q30:Q38">SUM(E30:P30)</f>
        <v>0</v>
      </c>
    </row>
    <row r="31" spans="2:17" ht="13.5">
      <c r="B31" s="24" t="s">
        <v>164</v>
      </c>
      <c r="C31" s="48" t="s">
        <v>165</v>
      </c>
      <c r="D31" s="26" t="s">
        <v>46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73">
        <f t="shared" si="3"/>
        <v>0</v>
      </c>
    </row>
    <row r="32" spans="2:17" ht="13.5">
      <c r="B32" s="24" t="s">
        <v>166</v>
      </c>
      <c r="C32" s="48" t="s">
        <v>167</v>
      </c>
      <c r="D32" s="26" t="s">
        <v>46</v>
      </c>
      <c r="E32" s="201">
        <f>E33+E34</f>
        <v>0</v>
      </c>
      <c r="F32" s="201">
        <f aca="true" t="shared" si="4" ref="F32:P32">F33+F34</f>
        <v>0</v>
      </c>
      <c r="G32" s="201">
        <f t="shared" si="4"/>
        <v>0</v>
      </c>
      <c r="H32" s="201">
        <f t="shared" si="4"/>
        <v>0</v>
      </c>
      <c r="I32" s="201">
        <f t="shared" si="4"/>
        <v>0</v>
      </c>
      <c r="J32" s="201">
        <f t="shared" si="4"/>
        <v>0</v>
      </c>
      <c r="K32" s="201">
        <f t="shared" si="4"/>
        <v>0</v>
      </c>
      <c r="L32" s="201">
        <f t="shared" si="4"/>
        <v>0</v>
      </c>
      <c r="M32" s="201">
        <f t="shared" si="4"/>
        <v>0</v>
      </c>
      <c r="N32" s="201">
        <f t="shared" si="4"/>
        <v>0</v>
      </c>
      <c r="O32" s="201">
        <f t="shared" si="4"/>
        <v>0</v>
      </c>
      <c r="P32" s="201">
        <f t="shared" si="4"/>
        <v>0</v>
      </c>
      <c r="Q32" s="173">
        <f t="shared" si="3"/>
        <v>0</v>
      </c>
    </row>
    <row r="33" spans="2:17" ht="13.5">
      <c r="B33" s="24" t="s">
        <v>200</v>
      </c>
      <c r="C33" s="48" t="s">
        <v>201</v>
      </c>
      <c r="D33" s="26" t="s">
        <v>46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73">
        <f t="shared" si="3"/>
        <v>0</v>
      </c>
    </row>
    <row r="34" spans="2:17" ht="13.5">
      <c r="B34" s="24" t="s">
        <v>202</v>
      </c>
      <c r="C34" s="48" t="s">
        <v>203</v>
      </c>
      <c r="D34" s="26" t="s">
        <v>46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73">
        <f t="shared" si="3"/>
        <v>0</v>
      </c>
    </row>
    <row r="35" spans="2:17" ht="13.5">
      <c r="B35" s="49" t="s">
        <v>168</v>
      </c>
      <c r="C35" s="48" t="s">
        <v>169</v>
      </c>
      <c r="D35" s="26" t="s">
        <v>46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73">
        <f t="shared" si="3"/>
        <v>0</v>
      </c>
    </row>
    <row r="36" spans="2:17" ht="13.5">
      <c r="B36" s="24" t="s">
        <v>170</v>
      </c>
      <c r="C36" s="48" t="s">
        <v>171</v>
      </c>
      <c r="D36" s="26" t="s">
        <v>46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73">
        <f t="shared" si="3"/>
        <v>0</v>
      </c>
    </row>
    <row r="37" spans="2:17" ht="13.5">
      <c r="B37" s="49" t="s">
        <v>172</v>
      </c>
      <c r="C37" s="48" t="s">
        <v>173</v>
      </c>
      <c r="D37" s="26" t="s">
        <v>46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73">
        <f t="shared" si="3"/>
        <v>0</v>
      </c>
    </row>
    <row r="38" spans="2:17" ht="13.5">
      <c r="B38" s="44" t="s">
        <v>174</v>
      </c>
      <c r="C38" s="155" t="s">
        <v>175</v>
      </c>
      <c r="D38" s="45" t="s">
        <v>46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5">
        <f t="shared" si="3"/>
        <v>0</v>
      </c>
    </row>
    <row r="39" spans="2:17" ht="13.5">
      <c r="B39" s="176"/>
      <c r="C39" s="162"/>
      <c r="D39" s="17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4"/>
    </row>
    <row r="40" spans="2:17" ht="14.25" thickBot="1">
      <c r="B40" s="178" t="s">
        <v>21</v>
      </c>
      <c r="C40" s="179" t="s">
        <v>55</v>
      </c>
      <c r="D40" s="180" t="s">
        <v>46</v>
      </c>
      <c r="E40" s="181">
        <f>E13+E26</f>
        <v>0</v>
      </c>
      <c r="F40" s="181">
        <f aca="true" t="shared" si="5" ref="F40:P40">F13+F26</f>
        <v>0</v>
      </c>
      <c r="G40" s="181">
        <f t="shared" si="5"/>
        <v>0</v>
      </c>
      <c r="H40" s="181">
        <f t="shared" si="5"/>
        <v>0</v>
      </c>
      <c r="I40" s="181">
        <f t="shared" si="5"/>
        <v>0</v>
      </c>
      <c r="J40" s="181">
        <f t="shared" si="5"/>
        <v>0</v>
      </c>
      <c r="K40" s="181">
        <f t="shared" si="5"/>
        <v>0</v>
      </c>
      <c r="L40" s="181">
        <f t="shared" si="5"/>
        <v>0</v>
      </c>
      <c r="M40" s="181">
        <f t="shared" si="5"/>
        <v>0</v>
      </c>
      <c r="N40" s="181">
        <f t="shared" si="5"/>
        <v>0</v>
      </c>
      <c r="O40" s="181">
        <f t="shared" si="5"/>
        <v>0</v>
      </c>
      <c r="P40" s="181">
        <f t="shared" si="5"/>
        <v>0</v>
      </c>
      <c r="Q40" s="182">
        <f>SUM(E40:P40)</f>
        <v>0</v>
      </c>
    </row>
    <row r="41" ht="14.25" thickTop="1"/>
  </sheetData>
  <sheetProtection/>
  <mergeCells count="5">
    <mergeCell ref="B7:Q7"/>
    <mergeCell ref="B10:B11"/>
    <mergeCell ref="C10:C11"/>
    <mergeCell ref="D10:D11"/>
    <mergeCell ref="E10:Q10"/>
  </mergeCells>
  <printOptions horizontalCentered="1"/>
  <pageMargins left="0.15748031496063" right="0.15748031496063" top="0.56" bottom="0.47" header="0.15748031496063" footer="0.15748031496063"/>
  <pageSetup horizontalDpi="600" verticalDpi="600" orientation="landscape" paperSize="9" scale="70" r:id="rId1"/>
  <headerFooter alignWithMargins="0">
    <oddFooter>&amp;CСтрана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4" customWidth="1"/>
    <col min="2" max="2" width="6.7109375" style="37" customWidth="1"/>
    <col min="3" max="3" width="33.7109375" style="14" customWidth="1"/>
    <col min="4" max="4" width="5.7109375" style="14" customWidth="1"/>
    <col min="5" max="16" width="11.8515625" style="14" customWidth="1"/>
    <col min="17" max="17" width="12.7109375" style="14" customWidth="1"/>
    <col min="18" max="18" width="2.421875" style="14" customWidth="1"/>
    <col min="19" max="16384" width="9.140625" style="14" customWidth="1"/>
  </cols>
  <sheetData>
    <row r="1" spans="1:4" ht="12.75" customHeight="1">
      <c r="A1" s="11" t="s">
        <v>25</v>
      </c>
      <c r="B1" s="12"/>
      <c r="C1" s="11"/>
      <c r="D1" s="10"/>
    </row>
    <row r="2" spans="1:4" ht="12.75" customHeight="1">
      <c r="A2" s="11"/>
      <c r="B2" s="12"/>
      <c r="C2" s="11"/>
      <c r="D2" s="10"/>
    </row>
    <row r="3" spans="1:4" ht="12.7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2.75" customHeight="1">
      <c r="A4" s="9"/>
      <c r="B4" s="9" t="str">
        <f>+CONCATENATE('Poc.strana'!$A$35," ",'Poc.strana'!$C$35)</f>
        <v>Датум обраде: </v>
      </c>
      <c r="C4" s="9"/>
      <c r="D4" s="10"/>
    </row>
    <row r="5" ht="12.75" customHeight="1"/>
    <row r="6" ht="12.75" customHeight="1"/>
    <row r="7" spans="2:17" ht="12.75" customHeight="1">
      <c r="B7" s="211" t="str">
        <f>CONCATENATE("Табела ЕТ-6-1.2. НАБАВКА ЕЛЕКТРИЧНЕ ЕНЕРГИЈЕ - РЕАЛИЗАЦИЈА/ПЛАН У"," ",'Poc.strana'!C25-1,". ГОДИНИ")</f>
        <v>Табела ЕТ-6-1.2. НАБАВКА ЕЛЕКТРИЧНЕ ЕНЕРГИЈЕ - РЕАЛИЗАЦИЈА/ПЛАН У 2016. ГОДИНИ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spans="3:8" ht="12.75" customHeight="1" thickBot="1">
      <c r="C8" s="15"/>
      <c r="D8" s="15"/>
      <c r="E8" s="38"/>
      <c r="F8" s="16"/>
      <c r="G8" s="16"/>
      <c r="H8" s="16"/>
    </row>
    <row r="9" spans="2:17" ht="12.75" customHeight="1" thickBot="1" thickTop="1">
      <c r="B9" s="74" t="s">
        <v>69</v>
      </c>
      <c r="C9" s="73"/>
      <c r="D9" s="71"/>
      <c r="E9" s="71"/>
      <c r="F9" s="221"/>
      <c r="G9" s="221"/>
      <c r="H9" s="71" t="s">
        <v>97</v>
      </c>
      <c r="I9" s="71"/>
      <c r="J9" s="71"/>
      <c r="K9" s="71"/>
      <c r="L9" s="71"/>
      <c r="M9" s="71"/>
      <c r="N9" s="71"/>
      <c r="O9" s="71"/>
      <c r="P9" s="71"/>
      <c r="Q9" s="72"/>
    </row>
    <row r="10" spans="2:17" ht="13.5" customHeight="1" thickTop="1">
      <c r="B10" s="213" t="s">
        <v>0</v>
      </c>
      <c r="C10" s="215" t="s">
        <v>147</v>
      </c>
      <c r="D10" s="217" t="s">
        <v>27</v>
      </c>
      <c r="E10" s="219" t="s">
        <v>28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20"/>
    </row>
    <row r="11" spans="2:17" ht="13.5">
      <c r="B11" s="214"/>
      <c r="C11" s="216"/>
      <c r="D11" s="218"/>
      <c r="E11" s="31" t="s">
        <v>29</v>
      </c>
      <c r="F11" s="31" t="s">
        <v>30</v>
      </c>
      <c r="G11" s="31" t="s">
        <v>31</v>
      </c>
      <c r="H11" s="31" t="s">
        <v>32</v>
      </c>
      <c r="I11" s="31" t="s">
        <v>33</v>
      </c>
      <c r="J11" s="31" t="s">
        <v>34</v>
      </c>
      <c r="K11" s="39" t="s">
        <v>35</v>
      </c>
      <c r="L11" s="39" t="s">
        <v>36</v>
      </c>
      <c r="M11" s="39" t="s">
        <v>37</v>
      </c>
      <c r="N11" s="39" t="s">
        <v>38</v>
      </c>
      <c r="O11" s="39" t="s">
        <v>39</v>
      </c>
      <c r="P11" s="39" t="s">
        <v>40</v>
      </c>
      <c r="Q11" s="40" t="s">
        <v>41</v>
      </c>
    </row>
    <row r="12" spans="2:17" ht="13.5">
      <c r="B12" s="18"/>
      <c r="C12" s="29" t="s">
        <v>206</v>
      </c>
      <c r="D12" s="3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2:17" ht="13.5">
      <c r="B13" s="18" t="s">
        <v>18</v>
      </c>
      <c r="C13" s="19" t="s">
        <v>207</v>
      </c>
      <c r="D13" s="31" t="s">
        <v>46</v>
      </c>
      <c r="E13" s="32">
        <f>SUM(E14:E23)</f>
        <v>0</v>
      </c>
      <c r="F13" s="32">
        <f aca="true" t="shared" si="0" ref="F13:P13">SUM(F14:F23)</f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s="32">
        <f t="shared" si="0"/>
        <v>0</v>
      </c>
      <c r="P13" s="32">
        <f t="shared" si="0"/>
        <v>0</v>
      </c>
      <c r="Q13" s="33">
        <f>SUM(E13:P13)</f>
        <v>0</v>
      </c>
    </row>
    <row r="14" spans="2:17" ht="13.5">
      <c r="B14" s="101">
        <v>1.1</v>
      </c>
      <c r="C14" s="146" t="s">
        <v>148</v>
      </c>
      <c r="D14" s="22" t="s">
        <v>46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7">
        <f aca="true" t="shared" si="1" ref="Q14:Q23">SUM(E14:P14)</f>
        <v>0</v>
      </c>
    </row>
    <row r="15" spans="2:17" ht="13.5">
      <c r="B15" s="156">
        <v>1.2</v>
      </c>
      <c r="C15" s="157"/>
      <c r="D15" s="26" t="s">
        <v>46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8">
        <f t="shared" si="1"/>
        <v>0</v>
      </c>
    </row>
    <row r="16" spans="2:17" ht="13.5">
      <c r="B16" s="156" t="s">
        <v>149</v>
      </c>
      <c r="C16" s="157"/>
      <c r="D16" s="26" t="s">
        <v>46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8">
        <f t="shared" si="1"/>
        <v>0</v>
      </c>
    </row>
    <row r="17" spans="2:17" ht="13.5">
      <c r="B17" s="156" t="s">
        <v>150</v>
      </c>
      <c r="C17" s="157"/>
      <c r="D17" s="26" t="s">
        <v>46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8">
        <f t="shared" si="1"/>
        <v>0</v>
      </c>
    </row>
    <row r="18" spans="2:17" ht="13.5">
      <c r="B18" s="156" t="s">
        <v>151</v>
      </c>
      <c r="C18" s="157"/>
      <c r="D18" s="26" t="s">
        <v>46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8">
        <f t="shared" si="1"/>
        <v>0</v>
      </c>
    </row>
    <row r="19" spans="2:17" ht="13.5">
      <c r="B19" s="156" t="s">
        <v>152</v>
      </c>
      <c r="C19" s="157"/>
      <c r="D19" s="26" t="s">
        <v>46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8">
        <f t="shared" si="1"/>
        <v>0</v>
      </c>
    </row>
    <row r="20" spans="2:17" ht="13.5">
      <c r="B20" s="21" t="s">
        <v>153</v>
      </c>
      <c r="C20" s="150"/>
      <c r="D20" s="26" t="s">
        <v>46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8">
        <f t="shared" si="1"/>
        <v>0</v>
      </c>
    </row>
    <row r="21" spans="2:17" ht="13.5">
      <c r="B21" s="24" t="s">
        <v>154</v>
      </c>
      <c r="C21" s="108"/>
      <c r="D21" s="26" t="s">
        <v>46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60">
        <f t="shared" si="1"/>
        <v>0</v>
      </c>
    </row>
    <row r="22" spans="2:17" ht="13.5">
      <c r="B22" s="24" t="s">
        <v>155</v>
      </c>
      <c r="C22" s="108"/>
      <c r="D22" s="26" t="s">
        <v>46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60">
        <f t="shared" si="1"/>
        <v>0</v>
      </c>
    </row>
    <row r="23" spans="2:17" ht="13.5">
      <c r="B23" s="44" t="s">
        <v>156</v>
      </c>
      <c r="C23" s="111"/>
      <c r="D23" s="45" t="s">
        <v>46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47">
        <f t="shared" si="1"/>
        <v>0</v>
      </c>
    </row>
    <row r="24" spans="2:17" ht="13.5">
      <c r="B24" s="161"/>
      <c r="C24" s="162"/>
      <c r="D24" s="39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4"/>
    </row>
    <row r="25" spans="2:17" ht="13.5">
      <c r="B25" s="70"/>
      <c r="C25" s="165" t="s">
        <v>204</v>
      </c>
      <c r="D25" s="166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8"/>
    </row>
    <row r="26" spans="2:17" ht="13.5">
      <c r="B26" s="18" t="s">
        <v>19</v>
      </c>
      <c r="C26" s="19" t="s">
        <v>205</v>
      </c>
      <c r="D26" s="31" t="s">
        <v>46</v>
      </c>
      <c r="E26" s="169">
        <f>SUM(E27:E32)+SUM(E35:E38)</f>
        <v>0</v>
      </c>
      <c r="F26" s="169">
        <f aca="true" t="shared" si="2" ref="F26:P26">SUM(F27:F38)</f>
        <v>0</v>
      </c>
      <c r="G26" s="169">
        <f t="shared" si="2"/>
        <v>0</v>
      </c>
      <c r="H26" s="169">
        <f t="shared" si="2"/>
        <v>0</v>
      </c>
      <c r="I26" s="169">
        <f t="shared" si="2"/>
        <v>0</v>
      </c>
      <c r="J26" s="169">
        <f t="shared" si="2"/>
        <v>0</v>
      </c>
      <c r="K26" s="169">
        <f t="shared" si="2"/>
        <v>0</v>
      </c>
      <c r="L26" s="169">
        <f t="shared" si="2"/>
        <v>0</v>
      </c>
      <c r="M26" s="169">
        <f t="shared" si="2"/>
        <v>0</v>
      </c>
      <c r="N26" s="169">
        <f t="shared" si="2"/>
        <v>0</v>
      </c>
      <c r="O26" s="169">
        <f t="shared" si="2"/>
        <v>0</v>
      </c>
      <c r="P26" s="169">
        <f t="shared" si="2"/>
        <v>0</v>
      </c>
      <c r="Q26" s="170">
        <f>SUM(E26:P26)</f>
        <v>0</v>
      </c>
    </row>
    <row r="27" spans="2:17" ht="13.5">
      <c r="B27" s="21" t="s">
        <v>157</v>
      </c>
      <c r="C27" s="171" t="s">
        <v>158</v>
      </c>
      <c r="D27" s="22" t="s">
        <v>46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72">
        <f>SUM(E27:P27)</f>
        <v>0</v>
      </c>
    </row>
    <row r="28" spans="2:17" ht="13.5">
      <c r="B28" s="24" t="s">
        <v>159</v>
      </c>
      <c r="C28" s="48" t="s">
        <v>160</v>
      </c>
      <c r="D28" s="26" t="s">
        <v>46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73">
        <f>SUM(E28:P28)</f>
        <v>0</v>
      </c>
    </row>
    <row r="29" spans="2:17" ht="13.5">
      <c r="B29" s="24" t="s">
        <v>20</v>
      </c>
      <c r="C29" s="48" t="s">
        <v>161</v>
      </c>
      <c r="D29" s="26" t="s">
        <v>46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73">
        <f>SUM(E29:P29)</f>
        <v>0</v>
      </c>
    </row>
    <row r="30" spans="2:17" ht="13.5">
      <c r="B30" s="24" t="s">
        <v>162</v>
      </c>
      <c r="C30" s="48" t="s">
        <v>163</v>
      </c>
      <c r="D30" s="26" t="s">
        <v>46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73">
        <f aca="true" t="shared" si="3" ref="Q30:Q38">SUM(E30:P30)</f>
        <v>0</v>
      </c>
    </row>
    <row r="31" spans="2:17" ht="13.5">
      <c r="B31" s="24" t="s">
        <v>164</v>
      </c>
      <c r="C31" s="48" t="s">
        <v>165</v>
      </c>
      <c r="D31" s="26" t="s">
        <v>46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73">
        <f t="shared" si="3"/>
        <v>0</v>
      </c>
    </row>
    <row r="32" spans="2:17" ht="13.5">
      <c r="B32" s="24" t="s">
        <v>166</v>
      </c>
      <c r="C32" s="48" t="s">
        <v>167</v>
      </c>
      <c r="D32" s="26" t="s">
        <v>46</v>
      </c>
      <c r="E32" s="201">
        <f>E33+E34</f>
        <v>0</v>
      </c>
      <c r="F32" s="201">
        <f aca="true" t="shared" si="4" ref="F32:P32">F33+F34</f>
        <v>0</v>
      </c>
      <c r="G32" s="201">
        <f t="shared" si="4"/>
        <v>0</v>
      </c>
      <c r="H32" s="201">
        <f t="shared" si="4"/>
        <v>0</v>
      </c>
      <c r="I32" s="201">
        <f t="shared" si="4"/>
        <v>0</v>
      </c>
      <c r="J32" s="201">
        <f t="shared" si="4"/>
        <v>0</v>
      </c>
      <c r="K32" s="201">
        <f t="shared" si="4"/>
        <v>0</v>
      </c>
      <c r="L32" s="201">
        <f t="shared" si="4"/>
        <v>0</v>
      </c>
      <c r="M32" s="201">
        <f t="shared" si="4"/>
        <v>0</v>
      </c>
      <c r="N32" s="201">
        <f t="shared" si="4"/>
        <v>0</v>
      </c>
      <c r="O32" s="201">
        <f t="shared" si="4"/>
        <v>0</v>
      </c>
      <c r="P32" s="201">
        <f t="shared" si="4"/>
        <v>0</v>
      </c>
      <c r="Q32" s="173">
        <f t="shared" si="3"/>
        <v>0</v>
      </c>
    </row>
    <row r="33" spans="2:17" ht="13.5">
      <c r="B33" s="24" t="s">
        <v>200</v>
      </c>
      <c r="C33" s="48" t="s">
        <v>201</v>
      </c>
      <c r="D33" s="26" t="s">
        <v>46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73">
        <f t="shared" si="3"/>
        <v>0</v>
      </c>
    </row>
    <row r="34" spans="2:17" ht="13.5">
      <c r="B34" s="24" t="s">
        <v>202</v>
      </c>
      <c r="C34" s="48" t="s">
        <v>203</v>
      </c>
      <c r="D34" s="26" t="s">
        <v>46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73">
        <f t="shared" si="3"/>
        <v>0</v>
      </c>
    </row>
    <row r="35" spans="2:17" ht="13.5">
      <c r="B35" s="49" t="s">
        <v>168</v>
      </c>
      <c r="C35" s="48" t="s">
        <v>169</v>
      </c>
      <c r="D35" s="26" t="s">
        <v>46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73">
        <f t="shared" si="3"/>
        <v>0</v>
      </c>
    </row>
    <row r="36" spans="2:17" ht="13.5">
      <c r="B36" s="24" t="s">
        <v>170</v>
      </c>
      <c r="C36" s="48" t="s">
        <v>171</v>
      </c>
      <c r="D36" s="26" t="s">
        <v>46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73">
        <f t="shared" si="3"/>
        <v>0</v>
      </c>
    </row>
    <row r="37" spans="2:17" ht="13.5">
      <c r="B37" s="49" t="s">
        <v>172</v>
      </c>
      <c r="C37" s="48" t="s">
        <v>173</v>
      </c>
      <c r="D37" s="26" t="s">
        <v>46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73">
        <f t="shared" si="3"/>
        <v>0</v>
      </c>
    </row>
    <row r="38" spans="2:17" ht="13.5">
      <c r="B38" s="44" t="s">
        <v>174</v>
      </c>
      <c r="C38" s="155" t="s">
        <v>175</v>
      </c>
      <c r="D38" s="45" t="s">
        <v>46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5">
        <f t="shared" si="3"/>
        <v>0</v>
      </c>
    </row>
    <row r="39" spans="2:17" ht="13.5">
      <c r="B39" s="176"/>
      <c r="C39" s="162"/>
      <c r="D39" s="17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4"/>
    </row>
    <row r="40" spans="2:17" ht="14.25" thickBot="1">
      <c r="B40" s="178" t="s">
        <v>21</v>
      </c>
      <c r="C40" s="179" t="s">
        <v>55</v>
      </c>
      <c r="D40" s="180" t="s">
        <v>46</v>
      </c>
      <c r="E40" s="181">
        <f>E13+E26</f>
        <v>0</v>
      </c>
      <c r="F40" s="181">
        <f aca="true" t="shared" si="5" ref="F40:P40">F13+F26</f>
        <v>0</v>
      </c>
      <c r="G40" s="181">
        <f t="shared" si="5"/>
        <v>0</v>
      </c>
      <c r="H40" s="181">
        <f t="shared" si="5"/>
        <v>0</v>
      </c>
      <c r="I40" s="181">
        <f t="shared" si="5"/>
        <v>0</v>
      </c>
      <c r="J40" s="181">
        <f t="shared" si="5"/>
        <v>0</v>
      </c>
      <c r="K40" s="181">
        <f t="shared" si="5"/>
        <v>0</v>
      </c>
      <c r="L40" s="181">
        <f t="shared" si="5"/>
        <v>0</v>
      </c>
      <c r="M40" s="181">
        <f t="shared" si="5"/>
        <v>0</v>
      </c>
      <c r="N40" s="181">
        <f t="shared" si="5"/>
        <v>0</v>
      </c>
      <c r="O40" s="181">
        <f t="shared" si="5"/>
        <v>0</v>
      </c>
      <c r="P40" s="181">
        <f t="shared" si="5"/>
        <v>0</v>
      </c>
      <c r="Q40" s="182">
        <f>SUM(E40:P40)</f>
        <v>0</v>
      </c>
    </row>
    <row r="41" ht="14.25" thickTop="1"/>
  </sheetData>
  <sheetProtection/>
  <mergeCells count="6">
    <mergeCell ref="B7:Q7"/>
    <mergeCell ref="B10:B11"/>
    <mergeCell ref="C10:C11"/>
    <mergeCell ref="D10:D11"/>
    <mergeCell ref="E10:Q10"/>
    <mergeCell ref="F9:G9"/>
  </mergeCells>
  <printOptions horizontalCentered="1"/>
  <pageMargins left="0.15748031496063" right="0.15748031496063" top="0.56" bottom="0.47" header="0.15748031496063" footer="0.15748031496063"/>
  <pageSetup horizontalDpi="600" verticalDpi="600" orientation="landscape" paperSize="9" scale="70" r:id="rId1"/>
  <headerFooter alignWithMargins="0">
    <oddFooter>&amp;CСтрана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4" customWidth="1"/>
    <col min="2" max="2" width="6.7109375" style="37" customWidth="1"/>
    <col min="3" max="3" width="33.7109375" style="14" customWidth="1"/>
    <col min="4" max="4" width="5.7109375" style="14" customWidth="1"/>
    <col min="5" max="16" width="11.8515625" style="14" customWidth="1"/>
    <col min="17" max="17" width="12.7109375" style="14" customWidth="1"/>
    <col min="18" max="18" width="2.421875" style="14" customWidth="1"/>
    <col min="19" max="16384" width="9.140625" style="14" customWidth="1"/>
  </cols>
  <sheetData>
    <row r="1" spans="1:4" ht="12.75" customHeight="1">
      <c r="A1" s="11" t="s">
        <v>25</v>
      </c>
      <c r="B1" s="12"/>
      <c r="C1" s="11"/>
      <c r="D1" s="10"/>
    </row>
    <row r="2" spans="1:4" ht="12.75" customHeight="1">
      <c r="A2" s="11"/>
      <c r="B2" s="12"/>
      <c r="C2" s="11"/>
      <c r="D2" s="10"/>
    </row>
    <row r="3" spans="1:4" ht="12.7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2.75" customHeight="1">
      <c r="A4" s="9"/>
      <c r="B4" s="9" t="str">
        <f>+CONCATENATE('Poc.strana'!$A$35," ",'Poc.strana'!$C$35)</f>
        <v>Датум обраде: </v>
      </c>
      <c r="C4" s="9"/>
      <c r="D4" s="10"/>
    </row>
    <row r="5" ht="12.75" customHeight="1"/>
    <row r="6" ht="12.75" customHeight="1"/>
    <row r="7" spans="2:17" ht="12.75" customHeight="1">
      <c r="B7" s="211" t="str">
        <f>CONCATENATE("Табела ЕТ-6-1.3. НАБАВКА ЕЛЕКТРИЧНЕ ЕНЕРГИЈЕ - РЕАЛИЗАЦИЈА У"," ",'Poc.strana'!C25-2,". ГОДИНИ")</f>
        <v>Табела ЕТ-6-1.3. НАБАВКА ЕЛЕКТРИЧНЕ ЕНЕРГИЈЕ - РЕАЛИЗАЦИЈА У 2015. ГОДИНИ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spans="3:8" ht="12.75" customHeight="1">
      <c r="C8" s="15"/>
      <c r="D8" s="15"/>
      <c r="E8" s="38"/>
      <c r="F8" s="16"/>
      <c r="G8" s="16"/>
      <c r="H8" s="16"/>
    </row>
    <row r="9" ht="12.75" customHeight="1" thickBot="1"/>
    <row r="10" spans="2:17" ht="13.5" customHeight="1" thickTop="1">
      <c r="B10" s="213" t="s">
        <v>0</v>
      </c>
      <c r="C10" s="215" t="s">
        <v>147</v>
      </c>
      <c r="D10" s="217" t="s">
        <v>27</v>
      </c>
      <c r="E10" s="219" t="s">
        <v>28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20"/>
    </row>
    <row r="11" spans="2:17" ht="13.5">
      <c r="B11" s="214"/>
      <c r="C11" s="216"/>
      <c r="D11" s="218"/>
      <c r="E11" s="31" t="s">
        <v>29</v>
      </c>
      <c r="F11" s="31" t="s">
        <v>30</v>
      </c>
      <c r="G11" s="31" t="s">
        <v>31</v>
      </c>
      <c r="H11" s="31" t="s">
        <v>32</v>
      </c>
      <c r="I11" s="31" t="s">
        <v>33</v>
      </c>
      <c r="J11" s="31" t="s">
        <v>34</v>
      </c>
      <c r="K11" s="39" t="s">
        <v>35</v>
      </c>
      <c r="L11" s="39" t="s">
        <v>36</v>
      </c>
      <c r="M11" s="39" t="s">
        <v>37</v>
      </c>
      <c r="N11" s="39" t="s">
        <v>38</v>
      </c>
      <c r="O11" s="39" t="s">
        <v>39</v>
      </c>
      <c r="P11" s="39" t="s">
        <v>40</v>
      </c>
      <c r="Q11" s="40" t="s">
        <v>41</v>
      </c>
    </row>
    <row r="12" spans="2:17" ht="13.5">
      <c r="B12" s="18"/>
      <c r="C12" s="29" t="s">
        <v>206</v>
      </c>
      <c r="D12" s="3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2:17" ht="13.5">
      <c r="B13" s="18" t="s">
        <v>18</v>
      </c>
      <c r="C13" s="19" t="s">
        <v>207</v>
      </c>
      <c r="D13" s="31" t="s">
        <v>46</v>
      </c>
      <c r="E13" s="32">
        <f>SUM(E14:E23)</f>
        <v>0</v>
      </c>
      <c r="F13" s="32">
        <f aca="true" t="shared" si="0" ref="F13:P13">SUM(F14:F23)</f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s="32">
        <f t="shared" si="0"/>
        <v>0</v>
      </c>
      <c r="P13" s="32">
        <f t="shared" si="0"/>
        <v>0</v>
      </c>
      <c r="Q13" s="33">
        <f>SUM(E13:P13)</f>
        <v>0</v>
      </c>
    </row>
    <row r="14" spans="2:17" ht="13.5">
      <c r="B14" s="101">
        <v>1.1</v>
      </c>
      <c r="C14" s="146" t="s">
        <v>148</v>
      </c>
      <c r="D14" s="22" t="s">
        <v>46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7">
        <f aca="true" t="shared" si="1" ref="Q14:Q23">SUM(E14:P14)</f>
        <v>0</v>
      </c>
    </row>
    <row r="15" spans="2:17" ht="13.5">
      <c r="B15" s="156">
        <v>1.2</v>
      </c>
      <c r="C15" s="157"/>
      <c r="D15" s="26" t="s">
        <v>46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8">
        <f t="shared" si="1"/>
        <v>0</v>
      </c>
    </row>
    <row r="16" spans="2:17" ht="13.5">
      <c r="B16" s="156" t="s">
        <v>149</v>
      </c>
      <c r="C16" s="157"/>
      <c r="D16" s="26" t="s">
        <v>46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8">
        <f t="shared" si="1"/>
        <v>0</v>
      </c>
    </row>
    <row r="17" spans="2:17" ht="13.5">
      <c r="B17" s="156" t="s">
        <v>150</v>
      </c>
      <c r="C17" s="157"/>
      <c r="D17" s="26" t="s">
        <v>46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8">
        <f t="shared" si="1"/>
        <v>0</v>
      </c>
    </row>
    <row r="18" spans="2:17" ht="13.5">
      <c r="B18" s="156" t="s">
        <v>151</v>
      </c>
      <c r="C18" s="157"/>
      <c r="D18" s="26" t="s">
        <v>46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8">
        <f t="shared" si="1"/>
        <v>0</v>
      </c>
    </row>
    <row r="19" spans="2:17" ht="13.5">
      <c r="B19" s="156" t="s">
        <v>152</v>
      </c>
      <c r="C19" s="157"/>
      <c r="D19" s="26" t="s">
        <v>46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8">
        <f t="shared" si="1"/>
        <v>0</v>
      </c>
    </row>
    <row r="20" spans="2:17" ht="13.5">
      <c r="B20" s="21" t="s">
        <v>153</v>
      </c>
      <c r="C20" s="150"/>
      <c r="D20" s="26" t="s">
        <v>46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8">
        <f t="shared" si="1"/>
        <v>0</v>
      </c>
    </row>
    <row r="21" spans="2:17" ht="13.5">
      <c r="B21" s="24" t="s">
        <v>154</v>
      </c>
      <c r="C21" s="108"/>
      <c r="D21" s="26" t="s">
        <v>46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60">
        <f t="shared" si="1"/>
        <v>0</v>
      </c>
    </row>
    <row r="22" spans="2:17" ht="13.5">
      <c r="B22" s="24" t="s">
        <v>155</v>
      </c>
      <c r="C22" s="108"/>
      <c r="D22" s="26" t="s">
        <v>46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60">
        <f t="shared" si="1"/>
        <v>0</v>
      </c>
    </row>
    <row r="23" spans="2:17" ht="13.5">
      <c r="B23" s="44" t="s">
        <v>156</v>
      </c>
      <c r="C23" s="111"/>
      <c r="D23" s="45" t="s">
        <v>46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47">
        <f t="shared" si="1"/>
        <v>0</v>
      </c>
    </row>
    <row r="24" spans="2:17" ht="13.5">
      <c r="B24" s="161"/>
      <c r="C24" s="162"/>
      <c r="D24" s="39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4"/>
    </row>
    <row r="25" spans="2:17" ht="13.5">
      <c r="B25" s="70"/>
      <c r="C25" s="165" t="s">
        <v>204</v>
      </c>
      <c r="D25" s="166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8"/>
    </row>
    <row r="26" spans="2:17" ht="13.5">
      <c r="B26" s="18" t="s">
        <v>19</v>
      </c>
      <c r="C26" s="19" t="s">
        <v>205</v>
      </c>
      <c r="D26" s="31" t="s">
        <v>46</v>
      </c>
      <c r="E26" s="169">
        <f>SUM(E27:E32)+SUM(E35:E38)</f>
        <v>0</v>
      </c>
      <c r="F26" s="169">
        <f aca="true" t="shared" si="2" ref="F26:P26">SUM(F27:F38)</f>
        <v>0</v>
      </c>
      <c r="G26" s="169">
        <f t="shared" si="2"/>
        <v>0</v>
      </c>
      <c r="H26" s="169">
        <f t="shared" si="2"/>
        <v>0</v>
      </c>
      <c r="I26" s="169">
        <f t="shared" si="2"/>
        <v>0</v>
      </c>
      <c r="J26" s="169">
        <f t="shared" si="2"/>
        <v>0</v>
      </c>
      <c r="K26" s="169">
        <f t="shared" si="2"/>
        <v>0</v>
      </c>
      <c r="L26" s="169">
        <f t="shared" si="2"/>
        <v>0</v>
      </c>
      <c r="M26" s="169">
        <f t="shared" si="2"/>
        <v>0</v>
      </c>
      <c r="N26" s="169">
        <f t="shared" si="2"/>
        <v>0</v>
      </c>
      <c r="O26" s="169">
        <f t="shared" si="2"/>
        <v>0</v>
      </c>
      <c r="P26" s="169">
        <f t="shared" si="2"/>
        <v>0</v>
      </c>
      <c r="Q26" s="170">
        <f>SUM(E26:P26)</f>
        <v>0</v>
      </c>
    </row>
    <row r="27" spans="2:17" ht="13.5">
      <c r="B27" s="21" t="s">
        <v>157</v>
      </c>
      <c r="C27" s="171" t="s">
        <v>158</v>
      </c>
      <c r="D27" s="22" t="s">
        <v>46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72">
        <f>SUM(E27:P27)</f>
        <v>0</v>
      </c>
    </row>
    <row r="28" spans="2:17" ht="13.5">
      <c r="B28" s="24" t="s">
        <v>159</v>
      </c>
      <c r="C28" s="48" t="s">
        <v>160</v>
      </c>
      <c r="D28" s="26" t="s">
        <v>46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73">
        <f>SUM(E28:P28)</f>
        <v>0</v>
      </c>
    </row>
    <row r="29" spans="2:17" ht="13.5">
      <c r="B29" s="24" t="s">
        <v>20</v>
      </c>
      <c r="C29" s="48" t="s">
        <v>161</v>
      </c>
      <c r="D29" s="26" t="s">
        <v>46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73">
        <f>SUM(E29:P29)</f>
        <v>0</v>
      </c>
    </row>
    <row r="30" spans="2:17" ht="13.5">
      <c r="B30" s="24" t="s">
        <v>162</v>
      </c>
      <c r="C30" s="48" t="s">
        <v>163</v>
      </c>
      <c r="D30" s="26" t="s">
        <v>46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73">
        <f aca="true" t="shared" si="3" ref="Q30:Q38">SUM(E30:P30)</f>
        <v>0</v>
      </c>
    </row>
    <row r="31" spans="2:17" ht="13.5">
      <c r="B31" s="24" t="s">
        <v>164</v>
      </c>
      <c r="C31" s="48" t="s">
        <v>165</v>
      </c>
      <c r="D31" s="26" t="s">
        <v>46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73">
        <f t="shared" si="3"/>
        <v>0</v>
      </c>
    </row>
    <row r="32" spans="2:17" ht="13.5">
      <c r="B32" s="24" t="s">
        <v>166</v>
      </c>
      <c r="C32" s="48" t="s">
        <v>167</v>
      </c>
      <c r="D32" s="26" t="s">
        <v>46</v>
      </c>
      <c r="E32" s="201">
        <f>E33+E34</f>
        <v>0</v>
      </c>
      <c r="F32" s="201">
        <f aca="true" t="shared" si="4" ref="F32:P32">F33+F34</f>
        <v>0</v>
      </c>
      <c r="G32" s="201">
        <f t="shared" si="4"/>
        <v>0</v>
      </c>
      <c r="H32" s="201">
        <f t="shared" si="4"/>
        <v>0</v>
      </c>
      <c r="I32" s="201">
        <f t="shared" si="4"/>
        <v>0</v>
      </c>
      <c r="J32" s="201">
        <f t="shared" si="4"/>
        <v>0</v>
      </c>
      <c r="K32" s="201">
        <f t="shared" si="4"/>
        <v>0</v>
      </c>
      <c r="L32" s="201">
        <f t="shared" si="4"/>
        <v>0</v>
      </c>
      <c r="M32" s="201">
        <f t="shared" si="4"/>
        <v>0</v>
      </c>
      <c r="N32" s="201">
        <f t="shared" si="4"/>
        <v>0</v>
      </c>
      <c r="O32" s="201">
        <f t="shared" si="4"/>
        <v>0</v>
      </c>
      <c r="P32" s="201">
        <f t="shared" si="4"/>
        <v>0</v>
      </c>
      <c r="Q32" s="173">
        <f t="shared" si="3"/>
        <v>0</v>
      </c>
    </row>
    <row r="33" spans="2:17" ht="13.5">
      <c r="B33" s="24" t="s">
        <v>200</v>
      </c>
      <c r="C33" s="48" t="s">
        <v>201</v>
      </c>
      <c r="D33" s="26" t="s">
        <v>46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73">
        <f t="shared" si="3"/>
        <v>0</v>
      </c>
    </row>
    <row r="34" spans="2:17" ht="13.5">
      <c r="B34" s="24" t="s">
        <v>202</v>
      </c>
      <c r="C34" s="48" t="s">
        <v>203</v>
      </c>
      <c r="D34" s="26" t="s">
        <v>46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73">
        <f t="shared" si="3"/>
        <v>0</v>
      </c>
    </row>
    <row r="35" spans="2:17" ht="13.5">
      <c r="B35" s="49" t="s">
        <v>168</v>
      </c>
      <c r="C35" s="48" t="s">
        <v>169</v>
      </c>
      <c r="D35" s="26" t="s">
        <v>46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73">
        <f t="shared" si="3"/>
        <v>0</v>
      </c>
    </row>
    <row r="36" spans="2:17" ht="13.5">
      <c r="B36" s="24" t="s">
        <v>170</v>
      </c>
      <c r="C36" s="48" t="s">
        <v>171</v>
      </c>
      <c r="D36" s="26" t="s">
        <v>46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73">
        <f t="shared" si="3"/>
        <v>0</v>
      </c>
    </row>
    <row r="37" spans="2:17" ht="13.5">
      <c r="B37" s="49" t="s">
        <v>172</v>
      </c>
      <c r="C37" s="48" t="s">
        <v>173</v>
      </c>
      <c r="D37" s="26" t="s">
        <v>46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73">
        <f t="shared" si="3"/>
        <v>0</v>
      </c>
    </row>
    <row r="38" spans="2:17" ht="13.5">
      <c r="B38" s="44" t="s">
        <v>174</v>
      </c>
      <c r="C38" s="155" t="s">
        <v>175</v>
      </c>
      <c r="D38" s="45" t="s">
        <v>46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5">
        <f t="shared" si="3"/>
        <v>0</v>
      </c>
    </row>
    <row r="39" spans="2:17" ht="13.5">
      <c r="B39" s="176"/>
      <c r="C39" s="162"/>
      <c r="D39" s="17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4"/>
    </row>
    <row r="40" spans="2:17" ht="14.25" thickBot="1">
      <c r="B40" s="178" t="s">
        <v>21</v>
      </c>
      <c r="C40" s="179" t="s">
        <v>55</v>
      </c>
      <c r="D40" s="180" t="s">
        <v>46</v>
      </c>
      <c r="E40" s="181">
        <f>E13+E26</f>
        <v>0</v>
      </c>
      <c r="F40" s="181">
        <f aca="true" t="shared" si="5" ref="F40:P40">F13+F26</f>
        <v>0</v>
      </c>
      <c r="G40" s="181">
        <f t="shared" si="5"/>
        <v>0</v>
      </c>
      <c r="H40" s="181">
        <f t="shared" si="5"/>
        <v>0</v>
      </c>
      <c r="I40" s="181">
        <f t="shared" si="5"/>
        <v>0</v>
      </c>
      <c r="J40" s="181">
        <f t="shared" si="5"/>
        <v>0</v>
      </c>
      <c r="K40" s="181">
        <f t="shared" si="5"/>
        <v>0</v>
      </c>
      <c r="L40" s="181">
        <f t="shared" si="5"/>
        <v>0</v>
      </c>
      <c r="M40" s="181">
        <f t="shared" si="5"/>
        <v>0</v>
      </c>
      <c r="N40" s="181">
        <f t="shared" si="5"/>
        <v>0</v>
      </c>
      <c r="O40" s="181">
        <f t="shared" si="5"/>
        <v>0</v>
      </c>
      <c r="P40" s="181">
        <f t="shared" si="5"/>
        <v>0</v>
      </c>
      <c r="Q40" s="182">
        <f>SUM(E40:P40)</f>
        <v>0</v>
      </c>
    </row>
    <row r="41" ht="14.25" thickTop="1"/>
  </sheetData>
  <sheetProtection/>
  <mergeCells count="5">
    <mergeCell ref="B7:Q7"/>
    <mergeCell ref="B10:B11"/>
    <mergeCell ref="C10:C11"/>
    <mergeCell ref="D10:D11"/>
    <mergeCell ref="E10:Q10"/>
  </mergeCells>
  <printOptions horizontalCentered="1"/>
  <pageMargins left="0.15748031496063" right="0.15748031496063" top="0.56" bottom="0.47" header="0.15748031496063" footer="0.15748031496063"/>
  <pageSetup horizontalDpi="600" verticalDpi="600" orientation="landscape" paperSize="9" scale="70" r:id="rId1"/>
  <headerFooter alignWithMargins="0">
    <oddFooter>&amp;CСтрана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01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4" customWidth="1"/>
    <col min="2" max="2" width="6.7109375" style="37" customWidth="1"/>
    <col min="3" max="3" width="32.7109375" style="14" customWidth="1"/>
    <col min="4" max="4" width="5.7109375" style="14" customWidth="1"/>
    <col min="5" max="16" width="8.7109375" style="14" customWidth="1"/>
    <col min="17" max="17" width="12.7109375" style="14" customWidth="1"/>
    <col min="18" max="18" width="2.421875" style="14" customWidth="1"/>
    <col min="19" max="16384" width="9.140625" style="14" customWidth="1"/>
  </cols>
  <sheetData>
    <row r="1" spans="1:4" ht="12.75" customHeight="1">
      <c r="A1" s="11" t="s">
        <v>25</v>
      </c>
      <c r="B1" s="12"/>
      <c r="C1" s="11"/>
      <c r="D1" s="10"/>
    </row>
    <row r="2" spans="1:4" ht="12.75" customHeight="1">
      <c r="A2" s="11"/>
      <c r="B2" s="12"/>
      <c r="C2" s="11"/>
      <c r="D2" s="10"/>
    </row>
    <row r="3" spans="1:4" ht="12.7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2.75" customHeight="1">
      <c r="A4" s="9"/>
      <c r="B4" s="9" t="str">
        <f>+CONCATENATE('Poc.strana'!$A$35," ",'Poc.strana'!$C$35)</f>
        <v>Датум обраде: </v>
      </c>
      <c r="C4" s="9"/>
      <c r="D4" s="10"/>
    </row>
    <row r="5" ht="12.75" customHeight="1"/>
    <row r="6" ht="12.75" customHeight="1"/>
    <row r="7" spans="2:17" ht="12.75" customHeight="1">
      <c r="B7" s="211" t="str">
        <f>CONCATENATE("Табела ЕТ-6-2.1. ПРОДАЈА ЕЛЕКТРИЧНЕ ЕНЕРГИЈЕ - БИЛАНС У"," ",'Poc.strana'!C25,". ГОДИНИ")</f>
        <v>Табела ЕТ-6-2.1. ПРОДАЈА ЕЛЕКТРИЧНЕ ЕНЕРГИЈЕ - БИЛАНС У 2017. ГОДИНИ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spans="3:8" ht="12.75" customHeight="1">
      <c r="C8" s="15"/>
      <c r="D8" s="15"/>
      <c r="E8" s="38"/>
      <c r="F8" s="16"/>
      <c r="G8" s="16"/>
      <c r="H8" s="16"/>
    </row>
    <row r="9" ht="12.75" customHeight="1" thickBot="1"/>
    <row r="10" spans="2:17" ht="13.5" customHeight="1" thickTop="1">
      <c r="B10" s="213" t="s">
        <v>0</v>
      </c>
      <c r="C10" s="215" t="s">
        <v>26</v>
      </c>
      <c r="D10" s="217" t="s">
        <v>27</v>
      </c>
      <c r="E10" s="219" t="s">
        <v>28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20"/>
    </row>
    <row r="11" spans="2:17" ht="13.5">
      <c r="B11" s="214"/>
      <c r="C11" s="216"/>
      <c r="D11" s="218"/>
      <c r="E11" s="31" t="s">
        <v>29</v>
      </c>
      <c r="F11" s="31" t="s">
        <v>30</v>
      </c>
      <c r="G11" s="31" t="s">
        <v>31</v>
      </c>
      <c r="H11" s="31" t="s">
        <v>32</v>
      </c>
      <c r="I11" s="31" t="s">
        <v>33</v>
      </c>
      <c r="J11" s="31" t="s">
        <v>34</v>
      </c>
      <c r="K11" s="39" t="s">
        <v>35</v>
      </c>
      <c r="L11" s="39" t="s">
        <v>36</v>
      </c>
      <c r="M11" s="39" t="s">
        <v>37</v>
      </c>
      <c r="N11" s="39" t="s">
        <v>38</v>
      </c>
      <c r="O11" s="39" t="s">
        <v>39</v>
      </c>
      <c r="P11" s="39" t="s">
        <v>40</v>
      </c>
      <c r="Q11" s="40" t="s">
        <v>41</v>
      </c>
    </row>
    <row r="12" spans="2:17" ht="13.5">
      <c r="B12" s="18"/>
      <c r="C12" s="29" t="s">
        <v>110</v>
      </c>
      <c r="D12" s="3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2:17" ht="13.5">
      <c r="B13" s="18" t="s">
        <v>18</v>
      </c>
      <c r="C13" s="19" t="s">
        <v>81</v>
      </c>
      <c r="D13" s="20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2:17" ht="13.5">
      <c r="B14" s="101" t="s">
        <v>208</v>
      </c>
      <c r="C14" s="145" t="s">
        <v>94</v>
      </c>
      <c r="D14" s="102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7"/>
    </row>
    <row r="15" spans="2:17" ht="13.5">
      <c r="B15" s="21" t="s">
        <v>209</v>
      </c>
      <c r="C15" s="148" t="s">
        <v>111</v>
      </c>
      <c r="D15" s="149" t="s">
        <v>42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1">
        <f>SUM(E15:P15)</f>
        <v>0</v>
      </c>
    </row>
    <row r="16" spans="2:17" ht="13.5">
      <c r="B16" s="24" t="s">
        <v>14</v>
      </c>
      <c r="C16" s="152" t="s">
        <v>112</v>
      </c>
      <c r="D16" s="153" t="s">
        <v>42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54">
        <f>SUM(E16:P16)</f>
        <v>0</v>
      </c>
    </row>
    <row r="17" spans="2:17" ht="13.5">
      <c r="B17" s="24" t="s">
        <v>15</v>
      </c>
      <c r="C17" s="152" t="s">
        <v>44</v>
      </c>
      <c r="D17" s="153" t="s">
        <v>42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54">
        <f>SUM(E17:P17)</f>
        <v>0</v>
      </c>
    </row>
    <row r="18" spans="2:17" ht="13.5">
      <c r="B18" s="24" t="s">
        <v>149</v>
      </c>
      <c r="C18" s="25" t="s">
        <v>45</v>
      </c>
      <c r="D18" s="26" t="s">
        <v>46</v>
      </c>
      <c r="E18" s="36">
        <f aca="true" t="shared" si="0" ref="E18:P18">E19+E20</f>
        <v>0</v>
      </c>
      <c r="F18" s="36">
        <f t="shared" si="0"/>
        <v>0</v>
      </c>
      <c r="G18" s="36">
        <f t="shared" si="0"/>
        <v>0</v>
      </c>
      <c r="H18" s="36">
        <f t="shared" si="0"/>
        <v>0</v>
      </c>
      <c r="I18" s="36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  <c r="M18" s="36">
        <f t="shared" si="0"/>
        <v>0</v>
      </c>
      <c r="N18" s="36">
        <f t="shared" si="0"/>
        <v>0</v>
      </c>
      <c r="O18" s="36">
        <f t="shared" si="0"/>
        <v>0</v>
      </c>
      <c r="P18" s="36">
        <f t="shared" si="0"/>
        <v>0</v>
      </c>
      <c r="Q18" s="27">
        <f aca="true" t="shared" si="1" ref="Q18:Q23">SUM(E18:P18)</f>
        <v>0</v>
      </c>
    </row>
    <row r="19" spans="2:17" ht="13.5">
      <c r="B19" s="24" t="s">
        <v>63</v>
      </c>
      <c r="C19" s="28" t="s">
        <v>70</v>
      </c>
      <c r="D19" s="26" t="s">
        <v>46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27">
        <f t="shared" si="1"/>
        <v>0</v>
      </c>
    </row>
    <row r="20" spans="2:17" ht="13.5">
      <c r="B20" s="24" t="s">
        <v>64</v>
      </c>
      <c r="C20" s="28" t="s">
        <v>71</v>
      </c>
      <c r="D20" s="26" t="s">
        <v>46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27">
        <f t="shared" si="1"/>
        <v>0</v>
      </c>
    </row>
    <row r="21" spans="2:17" ht="13.5">
      <c r="B21" s="24" t="s">
        <v>150</v>
      </c>
      <c r="C21" s="48" t="s">
        <v>60</v>
      </c>
      <c r="D21" s="26" t="s">
        <v>47</v>
      </c>
      <c r="E21" s="69">
        <f aca="true" t="shared" si="2" ref="E21:P21">E22+E23</f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  <c r="N21" s="69">
        <f t="shared" si="2"/>
        <v>0</v>
      </c>
      <c r="O21" s="69">
        <f t="shared" si="2"/>
        <v>0</v>
      </c>
      <c r="P21" s="69">
        <f t="shared" si="2"/>
        <v>0</v>
      </c>
      <c r="Q21" s="27">
        <f t="shared" si="1"/>
        <v>0</v>
      </c>
    </row>
    <row r="22" spans="2:17" ht="13.5">
      <c r="B22" s="17" t="s">
        <v>65</v>
      </c>
      <c r="C22" s="48" t="s">
        <v>61</v>
      </c>
      <c r="D22" s="26" t="s">
        <v>47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27">
        <f t="shared" si="1"/>
        <v>0</v>
      </c>
    </row>
    <row r="23" spans="2:17" ht="13.5">
      <c r="B23" s="44" t="s">
        <v>66</v>
      </c>
      <c r="C23" s="61" t="s">
        <v>62</v>
      </c>
      <c r="D23" s="45" t="s">
        <v>47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47">
        <f t="shared" si="1"/>
        <v>0</v>
      </c>
    </row>
    <row r="24" spans="2:17" ht="13.5">
      <c r="B24" s="70"/>
      <c r="C24" s="61" t="s">
        <v>113</v>
      </c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</row>
    <row r="25" spans="2:17" ht="13.5">
      <c r="B25" s="18" t="s">
        <v>19</v>
      </c>
      <c r="C25" s="19" t="s">
        <v>50</v>
      </c>
      <c r="D25" s="31" t="s">
        <v>46</v>
      </c>
      <c r="E25" s="32">
        <f>E26+E53</f>
        <v>0</v>
      </c>
      <c r="F25" s="32">
        <f aca="true" t="shared" si="3" ref="F25:P25">F26+F53</f>
        <v>0</v>
      </c>
      <c r="G25" s="32">
        <f>G26+G53</f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2">
        <f t="shared" si="3"/>
        <v>0</v>
      </c>
      <c r="N25" s="32">
        <f t="shared" si="3"/>
        <v>0</v>
      </c>
      <c r="O25" s="32">
        <f t="shared" si="3"/>
        <v>0</v>
      </c>
      <c r="P25" s="32">
        <f t="shared" si="3"/>
        <v>0</v>
      </c>
      <c r="Q25" s="33">
        <f>SUM(E25:P25)</f>
        <v>0</v>
      </c>
    </row>
    <row r="26" spans="2:17" ht="13.5">
      <c r="B26" s="21" t="s">
        <v>157</v>
      </c>
      <c r="C26" s="34" t="s">
        <v>114</v>
      </c>
      <c r="D26" s="22" t="s">
        <v>46</v>
      </c>
      <c r="E26" s="35">
        <f>E30+E39</f>
        <v>0</v>
      </c>
      <c r="F26" s="35">
        <f aca="true" t="shared" si="4" ref="F26:P26">F30+F39</f>
        <v>0</v>
      </c>
      <c r="G26" s="35">
        <f t="shared" si="4"/>
        <v>0</v>
      </c>
      <c r="H26" s="35">
        <f t="shared" si="4"/>
        <v>0</v>
      </c>
      <c r="I26" s="35">
        <f t="shared" si="4"/>
        <v>0</v>
      </c>
      <c r="J26" s="35">
        <f t="shared" si="4"/>
        <v>0</v>
      </c>
      <c r="K26" s="35">
        <f t="shared" si="4"/>
        <v>0</v>
      </c>
      <c r="L26" s="35">
        <f t="shared" si="4"/>
        <v>0</v>
      </c>
      <c r="M26" s="35">
        <f t="shared" si="4"/>
        <v>0</v>
      </c>
      <c r="N26" s="35">
        <f t="shared" si="4"/>
        <v>0</v>
      </c>
      <c r="O26" s="35">
        <f t="shared" si="4"/>
        <v>0</v>
      </c>
      <c r="P26" s="35">
        <f t="shared" si="4"/>
        <v>0</v>
      </c>
      <c r="Q26" s="23">
        <f>SUM(E26:P26)</f>
        <v>0</v>
      </c>
    </row>
    <row r="27" spans="2:17" ht="13.5">
      <c r="B27" s="24"/>
      <c r="C27" s="28" t="s">
        <v>51</v>
      </c>
      <c r="D27" s="4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27"/>
    </row>
    <row r="28" spans="2:17" ht="13.5">
      <c r="B28" s="24" t="s">
        <v>115</v>
      </c>
      <c r="C28" s="25" t="s">
        <v>94</v>
      </c>
      <c r="D28" s="26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60"/>
    </row>
    <row r="29" spans="2:17" ht="13.5">
      <c r="B29" s="24" t="s">
        <v>116</v>
      </c>
      <c r="C29" s="25" t="s">
        <v>43</v>
      </c>
      <c r="D29" s="26" t="s">
        <v>42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54">
        <f>SUM(E29:P29)</f>
        <v>0</v>
      </c>
    </row>
    <row r="30" spans="2:17" ht="13.5">
      <c r="B30" s="24" t="s">
        <v>117</v>
      </c>
      <c r="C30" s="25" t="s">
        <v>45</v>
      </c>
      <c r="D30" s="26" t="s">
        <v>46</v>
      </c>
      <c r="E30" s="36">
        <f>E31+E32+E33+E34+E35</f>
        <v>0</v>
      </c>
      <c r="F30" s="36">
        <f aca="true" t="shared" si="5" ref="F30:P30">F31+F32+F33+F34+F35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36">
        <f t="shared" si="5"/>
        <v>0</v>
      </c>
      <c r="N30" s="36">
        <f t="shared" si="5"/>
        <v>0</v>
      </c>
      <c r="O30" s="36">
        <f t="shared" si="5"/>
        <v>0</v>
      </c>
      <c r="P30" s="36">
        <f t="shared" si="5"/>
        <v>0</v>
      </c>
      <c r="Q30" s="27">
        <f aca="true" t="shared" si="6" ref="Q30:Q35">SUM(E30:P30)</f>
        <v>0</v>
      </c>
    </row>
    <row r="31" spans="2:17" ht="13.5">
      <c r="B31" s="24" t="s">
        <v>118</v>
      </c>
      <c r="C31" s="48" t="s">
        <v>85</v>
      </c>
      <c r="D31" s="26" t="s">
        <v>46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27">
        <f t="shared" si="6"/>
        <v>0</v>
      </c>
    </row>
    <row r="32" spans="2:17" ht="13.5">
      <c r="B32" s="49" t="s">
        <v>119</v>
      </c>
      <c r="C32" s="48" t="s">
        <v>86</v>
      </c>
      <c r="D32" s="26" t="s">
        <v>46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27">
        <f t="shared" si="6"/>
        <v>0</v>
      </c>
    </row>
    <row r="33" spans="2:17" ht="13.5">
      <c r="B33" s="24" t="s">
        <v>120</v>
      </c>
      <c r="C33" s="48" t="s">
        <v>83</v>
      </c>
      <c r="D33" s="26" t="s">
        <v>46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27">
        <f t="shared" si="6"/>
        <v>0</v>
      </c>
    </row>
    <row r="34" spans="2:17" ht="13.5">
      <c r="B34" s="49" t="s">
        <v>121</v>
      </c>
      <c r="C34" s="48" t="s">
        <v>87</v>
      </c>
      <c r="D34" s="26" t="s">
        <v>46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27">
        <f t="shared" si="6"/>
        <v>0</v>
      </c>
    </row>
    <row r="35" spans="2:17" ht="13.5">
      <c r="B35" s="24" t="s">
        <v>122</v>
      </c>
      <c r="C35" s="48" t="s">
        <v>84</v>
      </c>
      <c r="D35" s="26" t="s">
        <v>46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27">
        <f t="shared" si="6"/>
        <v>0</v>
      </c>
    </row>
    <row r="36" spans="2:17" ht="13.5">
      <c r="B36" s="49"/>
      <c r="C36" s="28" t="s">
        <v>52</v>
      </c>
      <c r="D36" s="43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27"/>
    </row>
    <row r="37" spans="2:17" ht="13.5">
      <c r="B37" s="49" t="s">
        <v>123</v>
      </c>
      <c r="C37" s="25" t="s">
        <v>94</v>
      </c>
      <c r="D37" s="26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60"/>
    </row>
    <row r="38" spans="2:17" ht="13.5">
      <c r="B38" s="49" t="s">
        <v>124</v>
      </c>
      <c r="C38" s="25" t="s">
        <v>43</v>
      </c>
      <c r="D38" s="26" t="s">
        <v>42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54">
        <f>SUM(E38:P38)</f>
        <v>0</v>
      </c>
    </row>
    <row r="39" spans="2:17" ht="13.5">
      <c r="B39" s="49" t="s">
        <v>125</v>
      </c>
      <c r="C39" s="25" t="s">
        <v>45</v>
      </c>
      <c r="D39" s="26" t="s">
        <v>46</v>
      </c>
      <c r="E39" s="36">
        <f>E40+E45+E50</f>
        <v>0</v>
      </c>
      <c r="F39" s="36">
        <f aca="true" t="shared" si="7" ref="F39:P39">F40+F45+F50</f>
        <v>0</v>
      </c>
      <c r="G39" s="36">
        <f t="shared" si="7"/>
        <v>0</v>
      </c>
      <c r="H39" s="36">
        <f t="shared" si="7"/>
        <v>0</v>
      </c>
      <c r="I39" s="36">
        <f t="shared" si="7"/>
        <v>0</v>
      </c>
      <c r="J39" s="36">
        <f t="shared" si="7"/>
        <v>0</v>
      </c>
      <c r="K39" s="36">
        <f t="shared" si="7"/>
        <v>0</v>
      </c>
      <c r="L39" s="36">
        <f t="shared" si="7"/>
        <v>0</v>
      </c>
      <c r="M39" s="36">
        <f t="shared" si="7"/>
        <v>0</v>
      </c>
      <c r="N39" s="36">
        <f t="shared" si="7"/>
        <v>0</v>
      </c>
      <c r="O39" s="36">
        <f t="shared" si="7"/>
        <v>0</v>
      </c>
      <c r="P39" s="36">
        <f t="shared" si="7"/>
        <v>0</v>
      </c>
      <c r="Q39" s="27">
        <f aca="true" t="shared" si="8" ref="Q39:Q53">SUM(E39:P39)</f>
        <v>0</v>
      </c>
    </row>
    <row r="40" spans="2:17" ht="13.5">
      <c r="B40" s="49" t="s">
        <v>126</v>
      </c>
      <c r="C40" s="48" t="s">
        <v>82</v>
      </c>
      <c r="D40" s="26" t="s">
        <v>46</v>
      </c>
      <c r="E40" s="36">
        <f>E41+E42+E43+E44</f>
        <v>0</v>
      </c>
      <c r="F40" s="36">
        <f aca="true" t="shared" si="9" ref="F40:P40">F41+F42+F43+F44</f>
        <v>0</v>
      </c>
      <c r="G40" s="36">
        <f t="shared" si="9"/>
        <v>0</v>
      </c>
      <c r="H40" s="36">
        <f t="shared" si="9"/>
        <v>0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6">
        <f t="shared" si="9"/>
        <v>0</v>
      </c>
      <c r="O40" s="36">
        <f t="shared" si="9"/>
        <v>0</v>
      </c>
      <c r="P40" s="36">
        <f t="shared" si="9"/>
        <v>0</v>
      </c>
      <c r="Q40" s="27">
        <f t="shared" si="8"/>
        <v>0</v>
      </c>
    </row>
    <row r="41" spans="2:17" ht="13.5">
      <c r="B41" s="49" t="s">
        <v>127</v>
      </c>
      <c r="C41" s="48" t="s">
        <v>72</v>
      </c>
      <c r="D41" s="26" t="s">
        <v>46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27">
        <f t="shared" si="8"/>
        <v>0</v>
      </c>
    </row>
    <row r="42" spans="2:17" ht="13.5">
      <c r="B42" s="49" t="s">
        <v>128</v>
      </c>
      <c r="C42" s="28" t="s">
        <v>76</v>
      </c>
      <c r="D42" s="26" t="s">
        <v>46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27">
        <f t="shared" si="8"/>
        <v>0</v>
      </c>
    </row>
    <row r="43" spans="2:17" ht="13.5">
      <c r="B43" s="49" t="s">
        <v>129</v>
      </c>
      <c r="C43" s="48" t="s">
        <v>73</v>
      </c>
      <c r="D43" s="26" t="s">
        <v>46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27">
        <f t="shared" si="8"/>
        <v>0</v>
      </c>
    </row>
    <row r="44" spans="2:17" ht="13.5">
      <c r="B44" s="49" t="s">
        <v>130</v>
      </c>
      <c r="C44" s="28" t="s">
        <v>77</v>
      </c>
      <c r="D44" s="26" t="s">
        <v>46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27">
        <f t="shared" si="8"/>
        <v>0</v>
      </c>
    </row>
    <row r="45" spans="2:17" ht="13.5">
      <c r="B45" s="49" t="s">
        <v>131</v>
      </c>
      <c r="C45" s="48" t="s">
        <v>83</v>
      </c>
      <c r="D45" s="26" t="s">
        <v>46</v>
      </c>
      <c r="E45" s="36">
        <f>E46+E47+E48+E49</f>
        <v>0</v>
      </c>
      <c r="F45" s="36">
        <f aca="true" t="shared" si="10" ref="F45:P45">F46+F47+F48+F49</f>
        <v>0</v>
      </c>
      <c r="G45" s="36">
        <f t="shared" si="10"/>
        <v>0</v>
      </c>
      <c r="H45" s="36">
        <f t="shared" si="10"/>
        <v>0</v>
      </c>
      <c r="I45" s="36">
        <f t="shared" si="10"/>
        <v>0</v>
      </c>
      <c r="J45" s="36">
        <f t="shared" si="10"/>
        <v>0</v>
      </c>
      <c r="K45" s="36">
        <f t="shared" si="10"/>
        <v>0</v>
      </c>
      <c r="L45" s="36">
        <f t="shared" si="10"/>
        <v>0</v>
      </c>
      <c r="M45" s="36">
        <f t="shared" si="10"/>
        <v>0</v>
      </c>
      <c r="N45" s="36">
        <f t="shared" si="10"/>
        <v>0</v>
      </c>
      <c r="O45" s="36">
        <f t="shared" si="10"/>
        <v>0</v>
      </c>
      <c r="P45" s="36">
        <f t="shared" si="10"/>
        <v>0</v>
      </c>
      <c r="Q45" s="27">
        <f t="shared" si="8"/>
        <v>0</v>
      </c>
    </row>
    <row r="46" spans="2:17" ht="13.5">
      <c r="B46" s="49" t="s">
        <v>132</v>
      </c>
      <c r="C46" s="48" t="s">
        <v>72</v>
      </c>
      <c r="D46" s="26" t="s">
        <v>46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27">
        <f t="shared" si="8"/>
        <v>0</v>
      </c>
    </row>
    <row r="47" spans="2:17" ht="13.5">
      <c r="B47" s="49" t="s">
        <v>133</v>
      </c>
      <c r="C47" s="28" t="s">
        <v>76</v>
      </c>
      <c r="D47" s="26" t="s">
        <v>46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27">
        <f t="shared" si="8"/>
        <v>0</v>
      </c>
    </row>
    <row r="48" spans="2:17" ht="13.5">
      <c r="B48" s="49" t="s">
        <v>134</v>
      </c>
      <c r="C48" s="48" t="s">
        <v>73</v>
      </c>
      <c r="D48" s="26" t="s">
        <v>46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27">
        <f t="shared" si="8"/>
        <v>0</v>
      </c>
    </row>
    <row r="49" spans="2:17" ht="13.5">
      <c r="B49" s="49" t="s">
        <v>135</v>
      </c>
      <c r="C49" s="28" t="s">
        <v>77</v>
      </c>
      <c r="D49" s="26" t="s">
        <v>46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27">
        <f t="shared" si="8"/>
        <v>0</v>
      </c>
    </row>
    <row r="50" spans="2:17" ht="13.5">
      <c r="B50" s="49" t="s">
        <v>136</v>
      </c>
      <c r="C50" s="48" t="s">
        <v>84</v>
      </c>
      <c r="D50" s="26" t="s">
        <v>46</v>
      </c>
      <c r="E50" s="36">
        <f>E51+E52</f>
        <v>0</v>
      </c>
      <c r="F50" s="36">
        <f aca="true" t="shared" si="11" ref="F50:P50">F51+F52</f>
        <v>0</v>
      </c>
      <c r="G50" s="36">
        <f t="shared" si="11"/>
        <v>0</v>
      </c>
      <c r="H50" s="36">
        <f t="shared" si="11"/>
        <v>0</v>
      </c>
      <c r="I50" s="36">
        <f t="shared" si="11"/>
        <v>0</v>
      </c>
      <c r="J50" s="36">
        <f t="shared" si="11"/>
        <v>0</v>
      </c>
      <c r="K50" s="36">
        <f t="shared" si="11"/>
        <v>0</v>
      </c>
      <c r="L50" s="36">
        <f t="shared" si="11"/>
        <v>0</v>
      </c>
      <c r="M50" s="36">
        <f t="shared" si="11"/>
        <v>0</v>
      </c>
      <c r="N50" s="36">
        <f t="shared" si="11"/>
        <v>0</v>
      </c>
      <c r="O50" s="36">
        <f t="shared" si="11"/>
        <v>0</v>
      </c>
      <c r="P50" s="36">
        <f t="shared" si="11"/>
        <v>0</v>
      </c>
      <c r="Q50" s="27">
        <f t="shared" si="8"/>
        <v>0</v>
      </c>
    </row>
    <row r="51" spans="2:17" ht="13.5">
      <c r="B51" s="49" t="s">
        <v>137</v>
      </c>
      <c r="C51" s="48" t="s">
        <v>74</v>
      </c>
      <c r="D51" s="26" t="s">
        <v>46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27">
        <f t="shared" si="8"/>
        <v>0</v>
      </c>
    </row>
    <row r="52" spans="2:17" ht="13.5">
      <c r="B52" s="49" t="s">
        <v>138</v>
      </c>
      <c r="C52" s="48" t="s">
        <v>75</v>
      </c>
      <c r="D52" s="26" t="s">
        <v>46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27">
        <f t="shared" si="8"/>
        <v>0</v>
      </c>
    </row>
    <row r="53" spans="2:17" ht="13.5">
      <c r="B53" s="49" t="s">
        <v>159</v>
      </c>
      <c r="C53" s="25" t="s">
        <v>53</v>
      </c>
      <c r="D53" s="26" t="s">
        <v>46</v>
      </c>
      <c r="E53" s="36">
        <f>E57+E64+E77+E90</f>
        <v>0</v>
      </c>
      <c r="F53" s="36">
        <f aca="true" t="shared" si="12" ref="F53:P53">F57+F64+F77+F90</f>
        <v>0</v>
      </c>
      <c r="G53" s="36">
        <f t="shared" si="12"/>
        <v>0</v>
      </c>
      <c r="H53" s="36">
        <f t="shared" si="12"/>
        <v>0</v>
      </c>
      <c r="I53" s="36">
        <f t="shared" si="12"/>
        <v>0</v>
      </c>
      <c r="J53" s="36">
        <f t="shared" si="12"/>
        <v>0</v>
      </c>
      <c r="K53" s="36">
        <f t="shared" si="12"/>
        <v>0</v>
      </c>
      <c r="L53" s="36">
        <f t="shared" si="12"/>
        <v>0</v>
      </c>
      <c r="M53" s="36">
        <f t="shared" si="12"/>
        <v>0</v>
      </c>
      <c r="N53" s="36">
        <f t="shared" si="12"/>
        <v>0</v>
      </c>
      <c r="O53" s="36">
        <f t="shared" si="12"/>
        <v>0</v>
      </c>
      <c r="P53" s="36">
        <f t="shared" si="12"/>
        <v>0</v>
      </c>
      <c r="Q53" s="27">
        <f t="shared" si="8"/>
        <v>0</v>
      </c>
    </row>
    <row r="54" spans="2:17" ht="13.5">
      <c r="B54" s="49"/>
      <c r="C54" s="28" t="s">
        <v>51</v>
      </c>
      <c r="D54" s="2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27"/>
    </row>
    <row r="55" spans="2:17" ht="13.5">
      <c r="B55" s="49" t="s">
        <v>16</v>
      </c>
      <c r="C55" s="25" t="s">
        <v>94</v>
      </c>
      <c r="D55" s="26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60"/>
    </row>
    <row r="56" spans="2:17" ht="13.5">
      <c r="B56" s="49" t="s">
        <v>17</v>
      </c>
      <c r="C56" s="25" t="s">
        <v>43</v>
      </c>
      <c r="D56" s="26" t="s">
        <v>42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54">
        <f>SUM(E56:P56)</f>
        <v>0</v>
      </c>
    </row>
    <row r="57" spans="2:17" ht="13.5">
      <c r="B57" s="49" t="s">
        <v>139</v>
      </c>
      <c r="C57" s="25" t="s">
        <v>45</v>
      </c>
      <c r="D57" s="26" t="s">
        <v>46</v>
      </c>
      <c r="E57" s="36">
        <f>E58+E59+E60</f>
        <v>0</v>
      </c>
      <c r="F57" s="36">
        <f aca="true" t="shared" si="13" ref="F57:P57">F58+F59+F60</f>
        <v>0</v>
      </c>
      <c r="G57" s="36">
        <f t="shared" si="13"/>
        <v>0</v>
      </c>
      <c r="H57" s="36">
        <f t="shared" si="13"/>
        <v>0</v>
      </c>
      <c r="I57" s="36">
        <f t="shared" si="13"/>
        <v>0</v>
      </c>
      <c r="J57" s="36">
        <f t="shared" si="13"/>
        <v>0</v>
      </c>
      <c r="K57" s="36">
        <f t="shared" si="13"/>
        <v>0</v>
      </c>
      <c r="L57" s="36">
        <f t="shared" si="13"/>
        <v>0</v>
      </c>
      <c r="M57" s="36">
        <f t="shared" si="13"/>
        <v>0</v>
      </c>
      <c r="N57" s="36">
        <f t="shared" si="13"/>
        <v>0</v>
      </c>
      <c r="O57" s="36">
        <f t="shared" si="13"/>
        <v>0</v>
      </c>
      <c r="P57" s="36">
        <f t="shared" si="13"/>
        <v>0</v>
      </c>
      <c r="Q57" s="27">
        <f>SUM(E57:P57)</f>
        <v>0</v>
      </c>
    </row>
    <row r="58" spans="2:17" ht="13.5">
      <c r="B58" s="49" t="s">
        <v>140</v>
      </c>
      <c r="C58" s="48" t="s">
        <v>88</v>
      </c>
      <c r="D58" s="26" t="s">
        <v>46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27">
        <f>SUM(E58:P58)</f>
        <v>0</v>
      </c>
    </row>
    <row r="59" spans="2:17" ht="13.5">
      <c r="B59" s="49" t="s">
        <v>141</v>
      </c>
      <c r="C59" s="48" t="s">
        <v>89</v>
      </c>
      <c r="D59" s="26" t="s">
        <v>46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27">
        <f>SUM(E59:P59)</f>
        <v>0</v>
      </c>
    </row>
    <row r="60" spans="2:17" ht="13.5">
      <c r="B60" s="49" t="s">
        <v>142</v>
      </c>
      <c r="C60" s="48" t="s">
        <v>90</v>
      </c>
      <c r="D60" s="26" t="s">
        <v>46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27">
        <f>SUM(E60:P60)</f>
        <v>0</v>
      </c>
    </row>
    <row r="61" spans="2:17" ht="13.5">
      <c r="B61" s="49"/>
      <c r="C61" s="28" t="s">
        <v>52</v>
      </c>
      <c r="D61" s="43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27"/>
    </row>
    <row r="62" spans="2:17" ht="13.5">
      <c r="B62" s="49" t="s">
        <v>143</v>
      </c>
      <c r="C62" s="25" t="s">
        <v>94</v>
      </c>
      <c r="D62" s="26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60"/>
    </row>
    <row r="63" spans="2:17" ht="13.5">
      <c r="B63" s="49" t="s">
        <v>144</v>
      </c>
      <c r="C63" s="25" t="s">
        <v>43</v>
      </c>
      <c r="D63" s="26" t="s">
        <v>42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54">
        <f>SUM(E63:P63)</f>
        <v>0</v>
      </c>
    </row>
    <row r="64" spans="2:17" ht="13.5">
      <c r="B64" s="49" t="s">
        <v>210</v>
      </c>
      <c r="C64" s="25" t="s">
        <v>45</v>
      </c>
      <c r="D64" s="26" t="s">
        <v>46</v>
      </c>
      <c r="E64" s="36">
        <f>E65+E68+E71</f>
        <v>0</v>
      </c>
      <c r="F64" s="36">
        <f aca="true" t="shared" si="14" ref="F64:P64">F65+F68+F71</f>
        <v>0</v>
      </c>
      <c r="G64" s="36">
        <f t="shared" si="14"/>
        <v>0</v>
      </c>
      <c r="H64" s="36">
        <f t="shared" si="14"/>
        <v>0</v>
      </c>
      <c r="I64" s="36">
        <f t="shared" si="14"/>
        <v>0</v>
      </c>
      <c r="J64" s="36">
        <f t="shared" si="14"/>
        <v>0</v>
      </c>
      <c r="K64" s="36">
        <f t="shared" si="14"/>
        <v>0</v>
      </c>
      <c r="L64" s="36">
        <f t="shared" si="14"/>
        <v>0</v>
      </c>
      <c r="M64" s="36">
        <f t="shared" si="14"/>
        <v>0</v>
      </c>
      <c r="N64" s="36">
        <f t="shared" si="14"/>
        <v>0</v>
      </c>
      <c r="O64" s="36">
        <f t="shared" si="14"/>
        <v>0</v>
      </c>
      <c r="P64" s="36">
        <f t="shared" si="14"/>
        <v>0</v>
      </c>
      <c r="Q64" s="27">
        <f aca="true" t="shared" si="15" ref="Q64:Q73">SUM(E64:P64)</f>
        <v>0</v>
      </c>
    </row>
    <row r="65" spans="2:17" ht="13.5">
      <c r="B65" s="49" t="s">
        <v>211</v>
      </c>
      <c r="C65" s="48" t="s">
        <v>82</v>
      </c>
      <c r="D65" s="26" t="s">
        <v>46</v>
      </c>
      <c r="E65" s="36">
        <f>E66+E67</f>
        <v>0</v>
      </c>
      <c r="F65" s="36">
        <f aca="true" t="shared" si="16" ref="F65:P65">F66+F67</f>
        <v>0</v>
      </c>
      <c r="G65" s="36">
        <f t="shared" si="16"/>
        <v>0</v>
      </c>
      <c r="H65" s="36">
        <f t="shared" si="16"/>
        <v>0</v>
      </c>
      <c r="I65" s="36">
        <f t="shared" si="16"/>
        <v>0</v>
      </c>
      <c r="J65" s="36">
        <f t="shared" si="16"/>
        <v>0</v>
      </c>
      <c r="K65" s="36">
        <f t="shared" si="16"/>
        <v>0</v>
      </c>
      <c r="L65" s="36">
        <f t="shared" si="16"/>
        <v>0</v>
      </c>
      <c r="M65" s="36">
        <f t="shared" si="16"/>
        <v>0</v>
      </c>
      <c r="N65" s="36">
        <f t="shared" si="16"/>
        <v>0</v>
      </c>
      <c r="O65" s="36">
        <f t="shared" si="16"/>
        <v>0</v>
      </c>
      <c r="P65" s="36">
        <f t="shared" si="16"/>
        <v>0</v>
      </c>
      <c r="Q65" s="27">
        <f t="shared" si="15"/>
        <v>0</v>
      </c>
    </row>
    <row r="66" spans="2:17" ht="13.5">
      <c r="B66" s="49" t="s">
        <v>212</v>
      </c>
      <c r="C66" s="48" t="s">
        <v>74</v>
      </c>
      <c r="D66" s="26" t="s">
        <v>46</v>
      </c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27">
        <f t="shared" si="15"/>
        <v>0</v>
      </c>
    </row>
    <row r="67" spans="2:17" ht="13.5">
      <c r="B67" s="49" t="s">
        <v>213</v>
      </c>
      <c r="C67" s="48" t="s">
        <v>75</v>
      </c>
      <c r="D67" s="26" t="s">
        <v>46</v>
      </c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27">
        <f t="shared" si="15"/>
        <v>0</v>
      </c>
    </row>
    <row r="68" spans="2:17" ht="13.5">
      <c r="B68" s="49" t="s">
        <v>214</v>
      </c>
      <c r="C68" s="48" t="s">
        <v>83</v>
      </c>
      <c r="D68" s="26" t="s">
        <v>46</v>
      </c>
      <c r="E68" s="36">
        <f aca="true" t="shared" si="17" ref="E68:P68">E69+E70</f>
        <v>0</v>
      </c>
      <c r="F68" s="36">
        <f t="shared" si="17"/>
        <v>0</v>
      </c>
      <c r="G68" s="36">
        <f t="shared" si="17"/>
        <v>0</v>
      </c>
      <c r="H68" s="36">
        <f t="shared" si="17"/>
        <v>0</v>
      </c>
      <c r="I68" s="36">
        <f t="shared" si="17"/>
        <v>0</v>
      </c>
      <c r="J68" s="36">
        <f t="shared" si="17"/>
        <v>0</v>
      </c>
      <c r="K68" s="36">
        <f t="shared" si="17"/>
        <v>0</v>
      </c>
      <c r="L68" s="36">
        <f t="shared" si="17"/>
        <v>0</v>
      </c>
      <c r="M68" s="36">
        <f t="shared" si="17"/>
        <v>0</v>
      </c>
      <c r="N68" s="36">
        <f t="shared" si="17"/>
        <v>0</v>
      </c>
      <c r="O68" s="36">
        <f t="shared" si="17"/>
        <v>0</v>
      </c>
      <c r="P68" s="36">
        <f t="shared" si="17"/>
        <v>0</v>
      </c>
      <c r="Q68" s="27">
        <f t="shared" si="15"/>
        <v>0</v>
      </c>
    </row>
    <row r="69" spans="2:17" ht="13.5">
      <c r="B69" s="49" t="s">
        <v>215</v>
      </c>
      <c r="C69" s="48" t="s">
        <v>74</v>
      </c>
      <c r="D69" s="26" t="s">
        <v>46</v>
      </c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27">
        <f t="shared" si="15"/>
        <v>0</v>
      </c>
    </row>
    <row r="70" spans="2:17" ht="13.5">
      <c r="B70" s="49" t="s">
        <v>216</v>
      </c>
      <c r="C70" s="48" t="s">
        <v>75</v>
      </c>
      <c r="D70" s="26" t="s">
        <v>46</v>
      </c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27">
        <f t="shared" si="15"/>
        <v>0</v>
      </c>
    </row>
    <row r="71" spans="2:17" ht="13.5">
      <c r="B71" s="49" t="s">
        <v>217</v>
      </c>
      <c r="C71" s="48" t="s">
        <v>84</v>
      </c>
      <c r="D71" s="26" t="s">
        <v>46</v>
      </c>
      <c r="E71" s="36">
        <f aca="true" t="shared" si="18" ref="E71:P71">E72+E73</f>
        <v>0</v>
      </c>
      <c r="F71" s="36">
        <f t="shared" si="18"/>
        <v>0</v>
      </c>
      <c r="G71" s="36">
        <f t="shared" si="18"/>
        <v>0</v>
      </c>
      <c r="H71" s="36">
        <f t="shared" si="18"/>
        <v>0</v>
      </c>
      <c r="I71" s="36">
        <f t="shared" si="18"/>
        <v>0</v>
      </c>
      <c r="J71" s="36">
        <f t="shared" si="18"/>
        <v>0</v>
      </c>
      <c r="K71" s="36">
        <f t="shared" si="18"/>
        <v>0</v>
      </c>
      <c r="L71" s="36">
        <f t="shared" si="18"/>
        <v>0</v>
      </c>
      <c r="M71" s="36">
        <f t="shared" si="18"/>
        <v>0</v>
      </c>
      <c r="N71" s="36">
        <f t="shared" si="18"/>
        <v>0</v>
      </c>
      <c r="O71" s="36">
        <f t="shared" si="18"/>
        <v>0</v>
      </c>
      <c r="P71" s="36">
        <f t="shared" si="18"/>
        <v>0</v>
      </c>
      <c r="Q71" s="27">
        <f t="shared" si="15"/>
        <v>0</v>
      </c>
    </row>
    <row r="72" spans="2:17" ht="13.5">
      <c r="B72" s="49" t="s">
        <v>218</v>
      </c>
      <c r="C72" s="48" t="s">
        <v>74</v>
      </c>
      <c r="D72" s="26" t="s">
        <v>46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27">
        <f t="shared" si="15"/>
        <v>0</v>
      </c>
    </row>
    <row r="73" spans="2:17" ht="13.5">
      <c r="B73" s="49" t="s">
        <v>219</v>
      </c>
      <c r="C73" s="48" t="s">
        <v>75</v>
      </c>
      <c r="D73" s="26" t="s">
        <v>46</v>
      </c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27">
        <f t="shared" si="15"/>
        <v>0</v>
      </c>
    </row>
    <row r="74" spans="2:17" ht="13.5">
      <c r="B74" s="49"/>
      <c r="C74" s="28" t="s">
        <v>220</v>
      </c>
      <c r="D74" s="43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27"/>
    </row>
    <row r="75" spans="2:17" ht="13.5">
      <c r="B75" s="49" t="s">
        <v>221</v>
      </c>
      <c r="C75" s="25" t="s">
        <v>94</v>
      </c>
      <c r="D75" s="26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60"/>
    </row>
    <row r="76" spans="2:17" ht="13.5">
      <c r="B76" s="49" t="s">
        <v>222</v>
      </c>
      <c r="C76" s="25" t="s">
        <v>43</v>
      </c>
      <c r="D76" s="26" t="s">
        <v>42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54">
        <f>SUM(E76:P76)</f>
        <v>0</v>
      </c>
    </row>
    <row r="77" spans="2:17" ht="13.5">
      <c r="B77" s="49" t="s">
        <v>223</v>
      </c>
      <c r="C77" s="25" t="s">
        <v>45</v>
      </c>
      <c r="D77" s="26" t="s">
        <v>46</v>
      </c>
      <c r="E77" s="36">
        <f>E78+E81+E84</f>
        <v>0</v>
      </c>
      <c r="F77" s="36">
        <f aca="true" t="shared" si="19" ref="F77:P77">F78+F81+F84</f>
        <v>0</v>
      </c>
      <c r="G77" s="36">
        <f t="shared" si="19"/>
        <v>0</v>
      </c>
      <c r="H77" s="36">
        <f t="shared" si="19"/>
        <v>0</v>
      </c>
      <c r="I77" s="36">
        <f t="shared" si="19"/>
        <v>0</v>
      </c>
      <c r="J77" s="36">
        <f t="shared" si="19"/>
        <v>0</v>
      </c>
      <c r="K77" s="36">
        <f t="shared" si="19"/>
        <v>0</v>
      </c>
      <c r="L77" s="36">
        <f t="shared" si="19"/>
        <v>0</v>
      </c>
      <c r="M77" s="36">
        <f t="shared" si="19"/>
        <v>0</v>
      </c>
      <c r="N77" s="36">
        <f t="shared" si="19"/>
        <v>0</v>
      </c>
      <c r="O77" s="36">
        <f t="shared" si="19"/>
        <v>0</v>
      </c>
      <c r="P77" s="36">
        <f t="shared" si="19"/>
        <v>0</v>
      </c>
      <c r="Q77" s="27">
        <f aca="true" t="shared" si="20" ref="Q77:Q86">SUM(E77:P77)</f>
        <v>0</v>
      </c>
    </row>
    <row r="78" spans="2:17" ht="13.5">
      <c r="B78" s="49" t="s">
        <v>224</v>
      </c>
      <c r="C78" s="48" t="s">
        <v>82</v>
      </c>
      <c r="D78" s="26" t="s">
        <v>46</v>
      </c>
      <c r="E78" s="36">
        <f aca="true" t="shared" si="21" ref="E78:P78">E79+E80</f>
        <v>0</v>
      </c>
      <c r="F78" s="36">
        <f t="shared" si="21"/>
        <v>0</v>
      </c>
      <c r="G78" s="36">
        <f t="shared" si="21"/>
        <v>0</v>
      </c>
      <c r="H78" s="36">
        <f t="shared" si="21"/>
        <v>0</v>
      </c>
      <c r="I78" s="36">
        <f t="shared" si="21"/>
        <v>0</v>
      </c>
      <c r="J78" s="36">
        <f t="shared" si="21"/>
        <v>0</v>
      </c>
      <c r="K78" s="36">
        <f t="shared" si="21"/>
        <v>0</v>
      </c>
      <c r="L78" s="36">
        <f t="shared" si="21"/>
        <v>0</v>
      </c>
      <c r="M78" s="36">
        <f t="shared" si="21"/>
        <v>0</v>
      </c>
      <c r="N78" s="36">
        <f t="shared" si="21"/>
        <v>0</v>
      </c>
      <c r="O78" s="36">
        <f t="shared" si="21"/>
        <v>0</v>
      </c>
      <c r="P78" s="36">
        <f t="shared" si="21"/>
        <v>0</v>
      </c>
      <c r="Q78" s="27">
        <f t="shared" si="20"/>
        <v>0</v>
      </c>
    </row>
    <row r="79" spans="2:17" ht="13.5">
      <c r="B79" s="49" t="s">
        <v>225</v>
      </c>
      <c r="C79" s="48" t="s">
        <v>74</v>
      </c>
      <c r="D79" s="26" t="s">
        <v>46</v>
      </c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27">
        <f t="shared" si="20"/>
        <v>0</v>
      </c>
    </row>
    <row r="80" spans="2:17" ht="13.5">
      <c r="B80" s="49" t="s">
        <v>226</v>
      </c>
      <c r="C80" s="48" t="s">
        <v>75</v>
      </c>
      <c r="D80" s="26" t="s">
        <v>46</v>
      </c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27">
        <f t="shared" si="20"/>
        <v>0</v>
      </c>
    </row>
    <row r="81" spans="2:17" ht="13.5">
      <c r="B81" s="49" t="s">
        <v>227</v>
      </c>
      <c r="C81" s="48" t="s">
        <v>83</v>
      </c>
      <c r="D81" s="26" t="s">
        <v>46</v>
      </c>
      <c r="E81" s="36">
        <f aca="true" t="shared" si="22" ref="E81:P81">E82+E83</f>
        <v>0</v>
      </c>
      <c r="F81" s="36">
        <f t="shared" si="22"/>
        <v>0</v>
      </c>
      <c r="G81" s="36">
        <f t="shared" si="22"/>
        <v>0</v>
      </c>
      <c r="H81" s="36">
        <f t="shared" si="22"/>
        <v>0</v>
      </c>
      <c r="I81" s="36">
        <f t="shared" si="22"/>
        <v>0</v>
      </c>
      <c r="J81" s="36">
        <f t="shared" si="22"/>
        <v>0</v>
      </c>
      <c r="K81" s="36">
        <f t="shared" si="22"/>
        <v>0</v>
      </c>
      <c r="L81" s="36">
        <f t="shared" si="22"/>
        <v>0</v>
      </c>
      <c r="M81" s="36">
        <f t="shared" si="22"/>
        <v>0</v>
      </c>
      <c r="N81" s="36">
        <f t="shared" si="22"/>
        <v>0</v>
      </c>
      <c r="O81" s="36">
        <f t="shared" si="22"/>
        <v>0</v>
      </c>
      <c r="P81" s="36">
        <f t="shared" si="22"/>
        <v>0</v>
      </c>
      <c r="Q81" s="27">
        <f t="shared" si="20"/>
        <v>0</v>
      </c>
    </row>
    <row r="82" spans="2:17" ht="13.5">
      <c r="B82" s="49" t="s">
        <v>228</v>
      </c>
      <c r="C82" s="48" t="s">
        <v>74</v>
      </c>
      <c r="D82" s="26" t="s">
        <v>46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27">
        <f t="shared" si="20"/>
        <v>0</v>
      </c>
    </row>
    <row r="83" spans="2:17" ht="13.5">
      <c r="B83" s="49" t="s">
        <v>229</v>
      </c>
      <c r="C83" s="48" t="s">
        <v>75</v>
      </c>
      <c r="D83" s="26" t="s">
        <v>46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27">
        <f t="shared" si="20"/>
        <v>0</v>
      </c>
    </row>
    <row r="84" spans="2:17" ht="13.5">
      <c r="B84" s="49" t="s">
        <v>230</v>
      </c>
      <c r="C84" s="48" t="s">
        <v>84</v>
      </c>
      <c r="D84" s="26" t="s">
        <v>46</v>
      </c>
      <c r="E84" s="36">
        <f aca="true" t="shared" si="23" ref="E84:P84">E85+E86</f>
        <v>0</v>
      </c>
      <c r="F84" s="36">
        <f t="shared" si="23"/>
        <v>0</v>
      </c>
      <c r="G84" s="36">
        <f t="shared" si="23"/>
        <v>0</v>
      </c>
      <c r="H84" s="36">
        <f t="shared" si="23"/>
        <v>0</v>
      </c>
      <c r="I84" s="36">
        <f t="shared" si="23"/>
        <v>0</v>
      </c>
      <c r="J84" s="36">
        <f t="shared" si="23"/>
        <v>0</v>
      </c>
      <c r="K84" s="36">
        <f t="shared" si="23"/>
        <v>0</v>
      </c>
      <c r="L84" s="36">
        <f t="shared" si="23"/>
        <v>0</v>
      </c>
      <c r="M84" s="36">
        <f t="shared" si="23"/>
        <v>0</v>
      </c>
      <c r="N84" s="36">
        <f t="shared" si="23"/>
        <v>0</v>
      </c>
      <c r="O84" s="36">
        <f t="shared" si="23"/>
        <v>0</v>
      </c>
      <c r="P84" s="36">
        <f t="shared" si="23"/>
        <v>0</v>
      </c>
      <c r="Q84" s="27">
        <f t="shared" si="20"/>
        <v>0</v>
      </c>
    </row>
    <row r="85" spans="2:17" ht="13.5">
      <c r="B85" s="49" t="s">
        <v>231</v>
      </c>
      <c r="C85" s="48" t="s">
        <v>74</v>
      </c>
      <c r="D85" s="26" t="s">
        <v>46</v>
      </c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27">
        <f t="shared" si="20"/>
        <v>0</v>
      </c>
    </row>
    <row r="86" spans="2:17" ht="13.5">
      <c r="B86" s="49" t="s">
        <v>232</v>
      </c>
      <c r="C86" s="48" t="s">
        <v>75</v>
      </c>
      <c r="D86" s="26" t="s">
        <v>46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27">
        <f t="shared" si="20"/>
        <v>0</v>
      </c>
    </row>
    <row r="87" spans="2:17" ht="13.5">
      <c r="B87" s="49"/>
      <c r="C87" s="28" t="s">
        <v>54</v>
      </c>
      <c r="D87" s="2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27"/>
    </row>
    <row r="88" spans="2:17" ht="13.5">
      <c r="B88" s="49" t="s">
        <v>233</v>
      </c>
      <c r="C88" s="25" t="s">
        <v>94</v>
      </c>
      <c r="D88" s="26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60"/>
    </row>
    <row r="89" spans="2:17" ht="13.5">
      <c r="B89" s="49" t="s">
        <v>234</v>
      </c>
      <c r="C89" s="25" t="s">
        <v>43</v>
      </c>
      <c r="D89" s="26" t="s">
        <v>42</v>
      </c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54">
        <f aca="true" t="shared" si="24" ref="Q89:Q94">SUM(E89:P89)</f>
        <v>0</v>
      </c>
    </row>
    <row r="90" spans="2:17" ht="13.5">
      <c r="B90" s="49" t="s">
        <v>235</v>
      </c>
      <c r="C90" s="25" t="s">
        <v>45</v>
      </c>
      <c r="D90" s="26" t="s">
        <v>46</v>
      </c>
      <c r="E90" s="36">
        <f aca="true" t="shared" si="25" ref="E90:P90">E91+E92+E93</f>
        <v>0</v>
      </c>
      <c r="F90" s="36">
        <f t="shared" si="25"/>
        <v>0</v>
      </c>
      <c r="G90" s="36">
        <f t="shared" si="25"/>
        <v>0</v>
      </c>
      <c r="H90" s="36">
        <f t="shared" si="25"/>
        <v>0</v>
      </c>
      <c r="I90" s="36">
        <f t="shared" si="25"/>
        <v>0</v>
      </c>
      <c r="J90" s="36">
        <f t="shared" si="25"/>
        <v>0</v>
      </c>
      <c r="K90" s="36">
        <f t="shared" si="25"/>
        <v>0</v>
      </c>
      <c r="L90" s="36">
        <f t="shared" si="25"/>
        <v>0</v>
      </c>
      <c r="M90" s="36">
        <f t="shared" si="25"/>
        <v>0</v>
      </c>
      <c r="N90" s="36">
        <f t="shared" si="25"/>
        <v>0</v>
      </c>
      <c r="O90" s="36">
        <f t="shared" si="25"/>
        <v>0</v>
      </c>
      <c r="P90" s="36">
        <f t="shared" si="25"/>
        <v>0</v>
      </c>
      <c r="Q90" s="27">
        <f t="shared" si="24"/>
        <v>0</v>
      </c>
    </row>
    <row r="91" spans="2:17" ht="13.5">
      <c r="B91" s="49" t="s">
        <v>236</v>
      </c>
      <c r="C91" s="48" t="s">
        <v>88</v>
      </c>
      <c r="D91" s="26" t="s">
        <v>46</v>
      </c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27">
        <f t="shared" si="24"/>
        <v>0</v>
      </c>
    </row>
    <row r="92" spans="2:17" ht="13.5">
      <c r="B92" s="49" t="s">
        <v>237</v>
      </c>
      <c r="C92" s="48" t="s">
        <v>89</v>
      </c>
      <c r="D92" s="26" t="s">
        <v>46</v>
      </c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27">
        <f t="shared" si="24"/>
        <v>0</v>
      </c>
    </row>
    <row r="93" spans="2:17" ht="13.5">
      <c r="B93" s="103" t="s">
        <v>238</v>
      </c>
      <c r="C93" s="155" t="s">
        <v>90</v>
      </c>
      <c r="D93" s="45" t="s">
        <v>46</v>
      </c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47">
        <f t="shared" si="24"/>
        <v>0</v>
      </c>
    </row>
    <row r="94" spans="2:17" ht="13.5">
      <c r="B94" s="183" t="s">
        <v>21</v>
      </c>
      <c r="C94" s="19" t="s">
        <v>183</v>
      </c>
      <c r="D94" s="31" t="s">
        <v>46</v>
      </c>
      <c r="E94" s="163">
        <f aca="true" t="shared" si="26" ref="E94:P94">E97+E100</f>
        <v>0</v>
      </c>
      <c r="F94" s="163">
        <f t="shared" si="26"/>
        <v>0</v>
      </c>
      <c r="G94" s="163">
        <f t="shared" si="26"/>
        <v>0</v>
      </c>
      <c r="H94" s="163">
        <f t="shared" si="26"/>
        <v>0</v>
      </c>
      <c r="I94" s="163">
        <f t="shared" si="26"/>
        <v>0</v>
      </c>
      <c r="J94" s="163">
        <f t="shared" si="26"/>
        <v>0</v>
      </c>
      <c r="K94" s="163">
        <f t="shared" si="26"/>
        <v>0</v>
      </c>
      <c r="L94" s="163">
        <f t="shared" si="26"/>
        <v>0</v>
      </c>
      <c r="M94" s="163">
        <f t="shared" si="26"/>
        <v>0</v>
      </c>
      <c r="N94" s="163">
        <f t="shared" si="26"/>
        <v>0</v>
      </c>
      <c r="O94" s="163">
        <f t="shared" si="26"/>
        <v>0</v>
      </c>
      <c r="P94" s="163">
        <f t="shared" si="26"/>
        <v>0</v>
      </c>
      <c r="Q94" s="33">
        <f t="shared" si="24"/>
        <v>0</v>
      </c>
    </row>
    <row r="95" spans="2:17" ht="13.5">
      <c r="B95" s="101" t="s">
        <v>184</v>
      </c>
      <c r="C95" s="184" t="s">
        <v>185</v>
      </c>
      <c r="D95" s="102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6"/>
    </row>
    <row r="96" spans="2:17" ht="13.5">
      <c r="B96" s="49" t="s">
        <v>186</v>
      </c>
      <c r="C96" s="187" t="s">
        <v>187</v>
      </c>
      <c r="D96" s="26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27"/>
    </row>
    <row r="97" spans="2:17" ht="13.5">
      <c r="B97" s="49" t="s">
        <v>188</v>
      </c>
      <c r="C97" s="187" t="s">
        <v>45</v>
      </c>
      <c r="D97" s="26" t="s">
        <v>46</v>
      </c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27">
        <f>SUM(E97:P97)</f>
        <v>0</v>
      </c>
    </row>
    <row r="98" spans="2:17" ht="13.5">
      <c r="B98" s="49" t="s">
        <v>189</v>
      </c>
      <c r="C98" s="188" t="s">
        <v>190</v>
      </c>
      <c r="D98" s="26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189"/>
    </row>
    <row r="99" spans="2:17" ht="13.5">
      <c r="B99" s="49" t="s">
        <v>191</v>
      </c>
      <c r="C99" s="187" t="s">
        <v>192</v>
      </c>
      <c r="D99" s="26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27"/>
    </row>
    <row r="100" spans="2:17" ht="13.5">
      <c r="B100" s="103" t="s">
        <v>193</v>
      </c>
      <c r="C100" s="190" t="s">
        <v>45</v>
      </c>
      <c r="D100" s="45" t="s">
        <v>46</v>
      </c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47">
        <f>SUM(E100:P100)</f>
        <v>0</v>
      </c>
    </row>
    <row r="101" spans="2:17" ht="14.25" thickBot="1">
      <c r="B101" s="178" t="s">
        <v>194</v>
      </c>
      <c r="C101" s="191" t="s">
        <v>55</v>
      </c>
      <c r="D101" s="180" t="s">
        <v>46</v>
      </c>
      <c r="E101" s="181">
        <f>E18+E25+E94</f>
        <v>0</v>
      </c>
      <c r="F101" s="181">
        <f aca="true" t="shared" si="27" ref="F101:P101">F18+F25+F94</f>
        <v>0</v>
      </c>
      <c r="G101" s="181">
        <f t="shared" si="27"/>
        <v>0</v>
      </c>
      <c r="H101" s="181">
        <f t="shared" si="27"/>
        <v>0</v>
      </c>
      <c r="I101" s="181">
        <f t="shared" si="27"/>
        <v>0</v>
      </c>
      <c r="J101" s="181">
        <f t="shared" si="27"/>
        <v>0</v>
      </c>
      <c r="K101" s="181">
        <f t="shared" si="27"/>
        <v>0</v>
      </c>
      <c r="L101" s="181">
        <f t="shared" si="27"/>
        <v>0</v>
      </c>
      <c r="M101" s="181">
        <f t="shared" si="27"/>
        <v>0</v>
      </c>
      <c r="N101" s="181">
        <f t="shared" si="27"/>
        <v>0</v>
      </c>
      <c r="O101" s="181">
        <f t="shared" si="27"/>
        <v>0</v>
      </c>
      <c r="P101" s="181">
        <f t="shared" si="27"/>
        <v>0</v>
      </c>
      <c r="Q101" s="192">
        <f>SUM(E101:P101)</f>
        <v>0</v>
      </c>
    </row>
    <row r="102" ht="14.25" thickTop="1"/>
  </sheetData>
  <sheetProtection/>
  <mergeCells count="5">
    <mergeCell ref="B7:Q7"/>
    <mergeCell ref="B10:B11"/>
    <mergeCell ref="C10:C11"/>
    <mergeCell ref="E10:Q10"/>
    <mergeCell ref="D10:D11"/>
  </mergeCells>
  <printOptions horizontalCentered="1"/>
  <pageMargins left="0.15748031496062992" right="0.15748031496062992" top="0.56" bottom="0.47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01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4" customWidth="1"/>
    <col min="2" max="2" width="6.7109375" style="37" customWidth="1"/>
    <col min="3" max="3" width="32.7109375" style="14" customWidth="1"/>
    <col min="4" max="4" width="5.7109375" style="14" customWidth="1"/>
    <col min="5" max="16" width="8.7109375" style="14" customWidth="1"/>
    <col min="17" max="17" width="12.7109375" style="14" customWidth="1"/>
    <col min="18" max="18" width="2.28125" style="14" customWidth="1"/>
    <col min="19" max="16384" width="9.140625" style="14" customWidth="1"/>
  </cols>
  <sheetData>
    <row r="1" spans="1:4" ht="13.5" customHeight="1">
      <c r="A1" s="11" t="s">
        <v>25</v>
      </c>
      <c r="B1" s="12"/>
      <c r="C1" s="11"/>
      <c r="D1" s="10"/>
    </row>
    <row r="2" spans="1:4" ht="13.5" customHeight="1">
      <c r="A2" s="11"/>
      <c r="B2" s="12"/>
      <c r="C2" s="11"/>
      <c r="D2" s="10"/>
    </row>
    <row r="3" spans="1:4" ht="13.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9"/>
      <c r="B4" s="9" t="str">
        <f>+CONCATENATE('Poc.strana'!$A$35," ",'Poc.strana'!$C$35)</f>
        <v>Датум обраде: </v>
      </c>
      <c r="C4" s="9"/>
      <c r="D4" s="10"/>
    </row>
    <row r="5" ht="13.5" customHeight="1"/>
    <row r="6" ht="13.5" customHeight="1"/>
    <row r="7" spans="2:17" ht="13.5" customHeight="1">
      <c r="B7" s="211" t="str">
        <f>CONCATENATE("Табела ЕТ-6-2.2. ПРОДАЈА ЕЛЕКТРИЧНЕ ЕНЕРГИЈЕ - РЕАЛИЗАЦИЈА/ПЛАН У"," ",'Poc.strana'!C25-1,". ГОДИНИ")</f>
        <v>Табела ЕТ-6-2.2. ПРОДАЈА ЕЛЕКТРИЧНЕ ЕНЕРГИЈЕ - РЕАЛИЗАЦИЈА/ПЛАН У 2016. ГОДИНИ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spans="3:8" ht="13.5" customHeight="1" thickBot="1">
      <c r="C8" s="15"/>
      <c r="D8" s="15"/>
      <c r="E8" s="38"/>
      <c r="F8" s="16"/>
      <c r="G8" s="16"/>
      <c r="H8" s="16"/>
    </row>
    <row r="9" spans="2:17" ht="13.5" customHeight="1" thickBot="1" thickTop="1">
      <c r="B9" s="74" t="s">
        <v>69</v>
      </c>
      <c r="C9" s="73"/>
      <c r="D9" s="71"/>
      <c r="E9" s="71"/>
      <c r="F9" s="221"/>
      <c r="G9" s="221"/>
      <c r="H9" s="71" t="s">
        <v>97</v>
      </c>
      <c r="I9" s="71"/>
      <c r="J9" s="71"/>
      <c r="K9" s="71"/>
      <c r="L9" s="71"/>
      <c r="M9" s="71"/>
      <c r="N9" s="71"/>
      <c r="O9" s="71"/>
      <c r="P9" s="71"/>
      <c r="Q9" s="72"/>
    </row>
    <row r="10" spans="2:17" ht="13.5" customHeight="1" thickTop="1">
      <c r="B10" s="213" t="s">
        <v>0</v>
      </c>
      <c r="C10" s="215" t="s">
        <v>26</v>
      </c>
      <c r="D10" s="217" t="s">
        <v>27</v>
      </c>
      <c r="E10" s="219" t="s">
        <v>28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20"/>
    </row>
    <row r="11" spans="2:17" ht="13.5" customHeight="1">
      <c r="B11" s="214"/>
      <c r="C11" s="216"/>
      <c r="D11" s="218"/>
      <c r="E11" s="31" t="s">
        <v>29</v>
      </c>
      <c r="F11" s="31" t="s">
        <v>30</v>
      </c>
      <c r="G11" s="31" t="s">
        <v>31</v>
      </c>
      <c r="H11" s="31" t="s">
        <v>32</v>
      </c>
      <c r="I11" s="31" t="s">
        <v>33</v>
      </c>
      <c r="J11" s="31" t="s">
        <v>34</v>
      </c>
      <c r="K11" s="39" t="s">
        <v>35</v>
      </c>
      <c r="L11" s="39" t="s">
        <v>36</v>
      </c>
      <c r="M11" s="39" t="s">
        <v>37</v>
      </c>
      <c r="N11" s="39" t="s">
        <v>38</v>
      </c>
      <c r="O11" s="39" t="s">
        <v>39</v>
      </c>
      <c r="P11" s="39" t="s">
        <v>40</v>
      </c>
      <c r="Q11" s="40" t="s">
        <v>41</v>
      </c>
    </row>
    <row r="12" spans="2:17" ht="13.5">
      <c r="B12" s="18"/>
      <c r="C12" s="29" t="s">
        <v>110</v>
      </c>
      <c r="D12" s="3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2:17" ht="13.5">
      <c r="B13" s="18" t="s">
        <v>18</v>
      </c>
      <c r="C13" s="19" t="s">
        <v>81</v>
      </c>
      <c r="D13" s="20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2:17" ht="13.5">
      <c r="B14" s="101" t="s">
        <v>208</v>
      </c>
      <c r="C14" s="145" t="s">
        <v>94</v>
      </c>
      <c r="D14" s="102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7"/>
    </row>
    <row r="15" spans="2:17" ht="13.5">
      <c r="B15" s="21" t="s">
        <v>209</v>
      </c>
      <c r="C15" s="148" t="s">
        <v>111</v>
      </c>
      <c r="D15" s="149" t="s">
        <v>42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1">
        <f>SUM(E15:P15)</f>
        <v>0</v>
      </c>
    </row>
    <row r="16" spans="2:17" ht="13.5">
      <c r="B16" s="24" t="s">
        <v>14</v>
      </c>
      <c r="C16" s="152" t="s">
        <v>112</v>
      </c>
      <c r="D16" s="153" t="s">
        <v>42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54">
        <f>SUM(E16:P16)</f>
        <v>0</v>
      </c>
    </row>
    <row r="17" spans="2:17" ht="13.5">
      <c r="B17" s="24" t="s">
        <v>15</v>
      </c>
      <c r="C17" s="152" t="s">
        <v>44</v>
      </c>
      <c r="D17" s="153" t="s">
        <v>42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54">
        <f>SUM(E17:P17)</f>
        <v>0</v>
      </c>
    </row>
    <row r="18" spans="2:17" ht="13.5">
      <c r="B18" s="24" t="s">
        <v>149</v>
      </c>
      <c r="C18" s="25" t="s">
        <v>45</v>
      </c>
      <c r="D18" s="26" t="s">
        <v>46</v>
      </c>
      <c r="E18" s="36">
        <f aca="true" t="shared" si="0" ref="E18:P18">E19+E20</f>
        <v>0</v>
      </c>
      <c r="F18" s="36">
        <f t="shared" si="0"/>
        <v>0</v>
      </c>
      <c r="G18" s="36">
        <f t="shared" si="0"/>
        <v>0</v>
      </c>
      <c r="H18" s="36">
        <f t="shared" si="0"/>
        <v>0</v>
      </c>
      <c r="I18" s="36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  <c r="M18" s="36">
        <f t="shared" si="0"/>
        <v>0</v>
      </c>
      <c r="N18" s="36">
        <f t="shared" si="0"/>
        <v>0</v>
      </c>
      <c r="O18" s="36">
        <f t="shared" si="0"/>
        <v>0</v>
      </c>
      <c r="P18" s="36">
        <f t="shared" si="0"/>
        <v>0</v>
      </c>
      <c r="Q18" s="27">
        <f aca="true" t="shared" si="1" ref="Q18:Q23">SUM(E18:P18)</f>
        <v>0</v>
      </c>
    </row>
    <row r="19" spans="2:17" ht="13.5">
      <c r="B19" s="24" t="s">
        <v>63</v>
      </c>
      <c r="C19" s="28" t="s">
        <v>70</v>
      </c>
      <c r="D19" s="26" t="s">
        <v>46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27">
        <f t="shared" si="1"/>
        <v>0</v>
      </c>
    </row>
    <row r="20" spans="2:17" ht="13.5">
      <c r="B20" s="24" t="s">
        <v>64</v>
      </c>
      <c r="C20" s="28" t="s">
        <v>71</v>
      </c>
      <c r="D20" s="26" t="s">
        <v>46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27">
        <f t="shared" si="1"/>
        <v>0</v>
      </c>
    </row>
    <row r="21" spans="2:17" ht="13.5">
      <c r="B21" s="24" t="s">
        <v>150</v>
      </c>
      <c r="C21" s="48" t="s">
        <v>60</v>
      </c>
      <c r="D21" s="26" t="s">
        <v>47</v>
      </c>
      <c r="E21" s="69">
        <f aca="true" t="shared" si="2" ref="E21:P21">E22+E23</f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  <c r="N21" s="69">
        <f t="shared" si="2"/>
        <v>0</v>
      </c>
      <c r="O21" s="69">
        <f t="shared" si="2"/>
        <v>0</v>
      </c>
      <c r="P21" s="69">
        <f t="shared" si="2"/>
        <v>0</v>
      </c>
      <c r="Q21" s="27">
        <f t="shared" si="1"/>
        <v>0</v>
      </c>
    </row>
    <row r="22" spans="2:17" ht="13.5">
      <c r="B22" s="17" t="s">
        <v>65</v>
      </c>
      <c r="C22" s="48" t="s">
        <v>61</v>
      </c>
      <c r="D22" s="26" t="s">
        <v>47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27">
        <f t="shared" si="1"/>
        <v>0</v>
      </c>
    </row>
    <row r="23" spans="2:17" ht="13.5">
      <c r="B23" s="44" t="s">
        <v>66</v>
      </c>
      <c r="C23" s="61" t="s">
        <v>62</v>
      </c>
      <c r="D23" s="45" t="s">
        <v>47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47">
        <f t="shared" si="1"/>
        <v>0</v>
      </c>
    </row>
    <row r="24" spans="2:17" ht="13.5">
      <c r="B24" s="70"/>
      <c r="C24" s="61" t="s">
        <v>113</v>
      </c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</row>
    <row r="25" spans="2:17" ht="13.5">
      <c r="B25" s="18" t="s">
        <v>19</v>
      </c>
      <c r="C25" s="19" t="s">
        <v>50</v>
      </c>
      <c r="D25" s="31" t="s">
        <v>46</v>
      </c>
      <c r="E25" s="32">
        <f>E26+E53</f>
        <v>0</v>
      </c>
      <c r="F25" s="32">
        <f aca="true" t="shared" si="3" ref="F25:P25">F26+F53</f>
        <v>0</v>
      </c>
      <c r="G25" s="32">
        <f>G26+G53</f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2">
        <f t="shared" si="3"/>
        <v>0</v>
      </c>
      <c r="N25" s="32">
        <f t="shared" si="3"/>
        <v>0</v>
      </c>
      <c r="O25" s="32">
        <f t="shared" si="3"/>
        <v>0</v>
      </c>
      <c r="P25" s="32">
        <f t="shared" si="3"/>
        <v>0</v>
      </c>
      <c r="Q25" s="33">
        <f>SUM(E25:P25)</f>
        <v>0</v>
      </c>
    </row>
    <row r="26" spans="2:17" ht="13.5">
      <c r="B26" s="21" t="s">
        <v>157</v>
      </c>
      <c r="C26" s="34" t="s">
        <v>114</v>
      </c>
      <c r="D26" s="22" t="s">
        <v>46</v>
      </c>
      <c r="E26" s="35">
        <f>E30+E39</f>
        <v>0</v>
      </c>
      <c r="F26" s="35">
        <f aca="true" t="shared" si="4" ref="F26:P26">F30+F39</f>
        <v>0</v>
      </c>
      <c r="G26" s="35">
        <f t="shared" si="4"/>
        <v>0</v>
      </c>
      <c r="H26" s="35">
        <f t="shared" si="4"/>
        <v>0</v>
      </c>
      <c r="I26" s="35">
        <f t="shared" si="4"/>
        <v>0</v>
      </c>
      <c r="J26" s="35">
        <f t="shared" si="4"/>
        <v>0</v>
      </c>
      <c r="K26" s="35">
        <f t="shared" si="4"/>
        <v>0</v>
      </c>
      <c r="L26" s="35">
        <f t="shared" si="4"/>
        <v>0</v>
      </c>
      <c r="M26" s="35">
        <f t="shared" si="4"/>
        <v>0</v>
      </c>
      <c r="N26" s="35">
        <f t="shared" si="4"/>
        <v>0</v>
      </c>
      <c r="O26" s="35">
        <f t="shared" si="4"/>
        <v>0</v>
      </c>
      <c r="P26" s="35">
        <f t="shared" si="4"/>
        <v>0</v>
      </c>
      <c r="Q26" s="23">
        <f>SUM(E26:P26)</f>
        <v>0</v>
      </c>
    </row>
    <row r="27" spans="2:17" ht="13.5">
      <c r="B27" s="24"/>
      <c r="C27" s="28" t="s">
        <v>51</v>
      </c>
      <c r="D27" s="4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27"/>
    </row>
    <row r="28" spans="2:17" ht="13.5">
      <c r="B28" s="24" t="s">
        <v>115</v>
      </c>
      <c r="C28" s="25" t="s">
        <v>94</v>
      </c>
      <c r="D28" s="26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60"/>
    </row>
    <row r="29" spans="2:17" ht="13.5">
      <c r="B29" s="24" t="s">
        <v>116</v>
      </c>
      <c r="C29" s="25" t="s">
        <v>43</v>
      </c>
      <c r="D29" s="26" t="s">
        <v>42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54">
        <f>SUM(E29:P29)</f>
        <v>0</v>
      </c>
    </row>
    <row r="30" spans="2:17" ht="13.5">
      <c r="B30" s="24" t="s">
        <v>117</v>
      </c>
      <c r="C30" s="25" t="s">
        <v>45</v>
      </c>
      <c r="D30" s="26" t="s">
        <v>46</v>
      </c>
      <c r="E30" s="36">
        <f>E31+E32+E33+E34+E35</f>
        <v>0</v>
      </c>
      <c r="F30" s="36">
        <f aca="true" t="shared" si="5" ref="F30:P30">F31+F32+F33+F34+F35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36">
        <f t="shared" si="5"/>
        <v>0</v>
      </c>
      <c r="N30" s="36">
        <f t="shared" si="5"/>
        <v>0</v>
      </c>
      <c r="O30" s="36">
        <f t="shared" si="5"/>
        <v>0</v>
      </c>
      <c r="P30" s="36">
        <f t="shared" si="5"/>
        <v>0</v>
      </c>
      <c r="Q30" s="27">
        <f aca="true" t="shared" si="6" ref="Q30:Q35">SUM(E30:P30)</f>
        <v>0</v>
      </c>
    </row>
    <row r="31" spans="2:17" ht="13.5">
      <c r="B31" s="24" t="s">
        <v>118</v>
      </c>
      <c r="C31" s="48" t="s">
        <v>85</v>
      </c>
      <c r="D31" s="26" t="s">
        <v>46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27">
        <f t="shared" si="6"/>
        <v>0</v>
      </c>
    </row>
    <row r="32" spans="2:17" ht="13.5">
      <c r="B32" s="49" t="s">
        <v>119</v>
      </c>
      <c r="C32" s="48" t="s">
        <v>86</v>
      </c>
      <c r="D32" s="26" t="s">
        <v>46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27">
        <f t="shared" si="6"/>
        <v>0</v>
      </c>
    </row>
    <row r="33" spans="2:17" ht="13.5">
      <c r="B33" s="24" t="s">
        <v>120</v>
      </c>
      <c r="C33" s="48" t="s">
        <v>83</v>
      </c>
      <c r="D33" s="26" t="s">
        <v>46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27">
        <f t="shared" si="6"/>
        <v>0</v>
      </c>
    </row>
    <row r="34" spans="2:17" ht="13.5">
      <c r="B34" s="49" t="s">
        <v>121</v>
      </c>
      <c r="C34" s="48" t="s">
        <v>87</v>
      </c>
      <c r="D34" s="26" t="s">
        <v>46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27">
        <f t="shared" si="6"/>
        <v>0</v>
      </c>
    </row>
    <row r="35" spans="2:17" ht="13.5">
      <c r="B35" s="24" t="s">
        <v>122</v>
      </c>
      <c r="C35" s="48" t="s">
        <v>84</v>
      </c>
      <c r="D35" s="26" t="s">
        <v>46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27">
        <f t="shared" si="6"/>
        <v>0</v>
      </c>
    </row>
    <row r="36" spans="2:17" ht="13.5">
      <c r="B36" s="49"/>
      <c r="C36" s="28" t="s">
        <v>52</v>
      </c>
      <c r="D36" s="43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27"/>
    </row>
    <row r="37" spans="2:17" ht="13.5">
      <c r="B37" s="49" t="s">
        <v>123</v>
      </c>
      <c r="C37" s="25" t="s">
        <v>94</v>
      </c>
      <c r="D37" s="26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60"/>
    </row>
    <row r="38" spans="2:17" ht="13.5">
      <c r="B38" s="49" t="s">
        <v>124</v>
      </c>
      <c r="C38" s="25" t="s">
        <v>43</v>
      </c>
      <c r="D38" s="26" t="s">
        <v>42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54">
        <f>SUM(E38:P38)</f>
        <v>0</v>
      </c>
    </row>
    <row r="39" spans="2:17" ht="13.5">
      <c r="B39" s="49" t="s">
        <v>125</v>
      </c>
      <c r="C39" s="25" t="s">
        <v>45</v>
      </c>
      <c r="D39" s="26" t="s">
        <v>46</v>
      </c>
      <c r="E39" s="36">
        <f>E40+E45+E50</f>
        <v>0</v>
      </c>
      <c r="F39" s="36">
        <f aca="true" t="shared" si="7" ref="F39:P39">F40+F45+F50</f>
        <v>0</v>
      </c>
      <c r="G39" s="36">
        <f t="shared" si="7"/>
        <v>0</v>
      </c>
      <c r="H39" s="36">
        <f t="shared" si="7"/>
        <v>0</v>
      </c>
      <c r="I39" s="36">
        <f t="shared" si="7"/>
        <v>0</v>
      </c>
      <c r="J39" s="36">
        <f t="shared" si="7"/>
        <v>0</v>
      </c>
      <c r="K39" s="36">
        <f t="shared" si="7"/>
        <v>0</v>
      </c>
      <c r="L39" s="36">
        <f t="shared" si="7"/>
        <v>0</v>
      </c>
      <c r="M39" s="36">
        <f t="shared" si="7"/>
        <v>0</v>
      </c>
      <c r="N39" s="36">
        <f t="shared" si="7"/>
        <v>0</v>
      </c>
      <c r="O39" s="36">
        <f t="shared" si="7"/>
        <v>0</v>
      </c>
      <c r="P39" s="36">
        <f t="shared" si="7"/>
        <v>0</v>
      </c>
      <c r="Q39" s="27">
        <f aca="true" t="shared" si="8" ref="Q39:Q53">SUM(E39:P39)</f>
        <v>0</v>
      </c>
    </row>
    <row r="40" spans="2:17" ht="13.5">
      <c r="B40" s="49" t="s">
        <v>126</v>
      </c>
      <c r="C40" s="48" t="s">
        <v>82</v>
      </c>
      <c r="D40" s="26" t="s">
        <v>46</v>
      </c>
      <c r="E40" s="36">
        <f>E41+E42+E43+E44</f>
        <v>0</v>
      </c>
      <c r="F40" s="36">
        <f aca="true" t="shared" si="9" ref="F40:P40">F41+F42+F43+F44</f>
        <v>0</v>
      </c>
      <c r="G40" s="36">
        <f t="shared" si="9"/>
        <v>0</v>
      </c>
      <c r="H40" s="36">
        <f t="shared" si="9"/>
        <v>0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6">
        <f t="shared" si="9"/>
        <v>0</v>
      </c>
      <c r="O40" s="36">
        <f t="shared" si="9"/>
        <v>0</v>
      </c>
      <c r="P40" s="36">
        <f t="shared" si="9"/>
        <v>0</v>
      </c>
      <c r="Q40" s="27">
        <f t="shared" si="8"/>
        <v>0</v>
      </c>
    </row>
    <row r="41" spans="2:17" ht="13.5">
      <c r="B41" s="49" t="s">
        <v>127</v>
      </c>
      <c r="C41" s="48" t="s">
        <v>72</v>
      </c>
      <c r="D41" s="26" t="s">
        <v>46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27">
        <f t="shared" si="8"/>
        <v>0</v>
      </c>
    </row>
    <row r="42" spans="2:17" ht="13.5">
      <c r="B42" s="49" t="s">
        <v>128</v>
      </c>
      <c r="C42" s="28" t="s">
        <v>76</v>
      </c>
      <c r="D42" s="26" t="s">
        <v>46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27">
        <f t="shared" si="8"/>
        <v>0</v>
      </c>
    </row>
    <row r="43" spans="2:17" ht="13.5">
      <c r="B43" s="49" t="s">
        <v>129</v>
      </c>
      <c r="C43" s="48" t="s">
        <v>73</v>
      </c>
      <c r="D43" s="26" t="s">
        <v>46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27">
        <f t="shared" si="8"/>
        <v>0</v>
      </c>
    </row>
    <row r="44" spans="2:17" ht="13.5">
      <c r="B44" s="49" t="s">
        <v>130</v>
      </c>
      <c r="C44" s="28" t="s">
        <v>77</v>
      </c>
      <c r="D44" s="26" t="s">
        <v>46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27">
        <f t="shared" si="8"/>
        <v>0</v>
      </c>
    </row>
    <row r="45" spans="2:17" ht="13.5">
      <c r="B45" s="49" t="s">
        <v>131</v>
      </c>
      <c r="C45" s="48" t="s">
        <v>83</v>
      </c>
      <c r="D45" s="26" t="s">
        <v>46</v>
      </c>
      <c r="E45" s="36">
        <f>E46+E47+E48+E49</f>
        <v>0</v>
      </c>
      <c r="F45" s="36">
        <f aca="true" t="shared" si="10" ref="F45:P45">F46+F47+F48+F49</f>
        <v>0</v>
      </c>
      <c r="G45" s="36">
        <f t="shared" si="10"/>
        <v>0</v>
      </c>
      <c r="H45" s="36">
        <f t="shared" si="10"/>
        <v>0</v>
      </c>
      <c r="I45" s="36">
        <f t="shared" si="10"/>
        <v>0</v>
      </c>
      <c r="J45" s="36">
        <f t="shared" si="10"/>
        <v>0</v>
      </c>
      <c r="K45" s="36">
        <f t="shared" si="10"/>
        <v>0</v>
      </c>
      <c r="L45" s="36">
        <f t="shared" si="10"/>
        <v>0</v>
      </c>
      <c r="M45" s="36">
        <f t="shared" si="10"/>
        <v>0</v>
      </c>
      <c r="N45" s="36">
        <f t="shared" si="10"/>
        <v>0</v>
      </c>
      <c r="O45" s="36">
        <f t="shared" si="10"/>
        <v>0</v>
      </c>
      <c r="P45" s="36">
        <f t="shared" si="10"/>
        <v>0</v>
      </c>
      <c r="Q45" s="27">
        <f t="shared" si="8"/>
        <v>0</v>
      </c>
    </row>
    <row r="46" spans="2:17" ht="13.5">
      <c r="B46" s="49" t="s">
        <v>132</v>
      </c>
      <c r="C46" s="48" t="s">
        <v>72</v>
      </c>
      <c r="D46" s="26" t="s">
        <v>46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27">
        <f t="shared" si="8"/>
        <v>0</v>
      </c>
    </row>
    <row r="47" spans="2:17" ht="13.5">
      <c r="B47" s="49" t="s">
        <v>133</v>
      </c>
      <c r="C47" s="28" t="s">
        <v>76</v>
      </c>
      <c r="D47" s="26" t="s">
        <v>46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27">
        <f t="shared" si="8"/>
        <v>0</v>
      </c>
    </row>
    <row r="48" spans="2:17" ht="13.5">
      <c r="B48" s="49" t="s">
        <v>134</v>
      </c>
      <c r="C48" s="48" t="s">
        <v>73</v>
      </c>
      <c r="D48" s="26" t="s">
        <v>46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27">
        <f t="shared" si="8"/>
        <v>0</v>
      </c>
    </row>
    <row r="49" spans="2:17" ht="13.5">
      <c r="B49" s="49" t="s">
        <v>135</v>
      </c>
      <c r="C49" s="28" t="s">
        <v>77</v>
      </c>
      <c r="D49" s="26" t="s">
        <v>46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27">
        <f t="shared" si="8"/>
        <v>0</v>
      </c>
    </row>
    <row r="50" spans="2:17" ht="13.5">
      <c r="B50" s="49" t="s">
        <v>136</v>
      </c>
      <c r="C50" s="48" t="s">
        <v>84</v>
      </c>
      <c r="D50" s="26" t="s">
        <v>46</v>
      </c>
      <c r="E50" s="36">
        <f>E51+E52</f>
        <v>0</v>
      </c>
      <c r="F50" s="36">
        <f aca="true" t="shared" si="11" ref="F50:P50">F51+F52</f>
        <v>0</v>
      </c>
      <c r="G50" s="36">
        <f t="shared" si="11"/>
        <v>0</v>
      </c>
      <c r="H50" s="36">
        <f t="shared" si="11"/>
        <v>0</v>
      </c>
      <c r="I50" s="36">
        <f t="shared" si="11"/>
        <v>0</v>
      </c>
      <c r="J50" s="36">
        <f t="shared" si="11"/>
        <v>0</v>
      </c>
      <c r="K50" s="36">
        <f t="shared" si="11"/>
        <v>0</v>
      </c>
      <c r="L50" s="36">
        <f t="shared" si="11"/>
        <v>0</v>
      </c>
      <c r="M50" s="36">
        <f t="shared" si="11"/>
        <v>0</v>
      </c>
      <c r="N50" s="36">
        <f t="shared" si="11"/>
        <v>0</v>
      </c>
      <c r="O50" s="36">
        <f t="shared" si="11"/>
        <v>0</v>
      </c>
      <c r="P50" s="36">
        <f t="shared" si="11"/>
        <v>0</v>
      </c>
      <c r="Q50" s="27">
        <f t="shared" si="8"/>
        <v>0</v>
      </c>
    </row>
    <row r="51" spans="2:17" ht="13.5">
      <c r="B51" s="49" t="s">
        <v>137</v>
      </c>
      <c r="C51" s="48" t="s">
        <v>74</v>
      </c>
      <c r="D51" s="26" t="s">
        <v>46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27">
        <f t="shared" si="8"/>
        <v>0</v>
      </c>
    </row>
    <row r="52" spans="2:17" ht="13.5">
      <c r="B52" s="49" t="s">
        <v>138</v>
      </c>
      <c r="C52" s="48" t="s">
        <v>75</v>
      </c>
      <c r="D52" s="26" t="s">
        <v>46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27">
        <f t="shared" si="8"/>
        <v>0</v>
      </c>
    </row>
    <row r="53" spans="2:17" ht="13.5">
      <c r="B53" s="49" t="s">
        <v>159</v>
      </c>
      <c r="C53" s="25" t="s">
        <v>53</v>
      </c>
      <c r="D53" s="26" t="s">
        <v>46</v>
      </c>
      <c r="E53" s="36">
        <f>E57+E64+E77+E90</f>
        <v>0</v>
      </c>
      <c r="F53" s="36">
        <f aca="true" t="shared" si="12" ref="F53:P53">F57+F64+F77+F90</f>
        <v>0</v>
      </c>
      <c r="G53" s="36">
        <f t="shared" si="12"/>
        <v>0</v>
      </c>
      <c r="H53" s="36">
        <f t="shared" si="12"/>
        <v>0</v>
      </c>
      <c r="I53" s="36">
        <f t="shared" si="12"/>
        <v>0</v>
      </c>
      <c r="J53" s="36">
        <f t="shared" si="12"/>
        <v>0</v>
      </c>
      <c r="K53" s="36">
        <f t="shared" si="12"/>
        <v>0</v>
      </c>
      <c r="L53" s="36">
        <f t="shared" si="12"/>
        <v>0</v>
      </c>
      <c r="M53" s="36">
        <f t="shared" si="12"/>
        <v>0</v>
      </c>
      <c r="N53" s="36">
        <f t="shared" si="12"/>
        <v>0</v>
      </c>
      <c r="O53" s="36">
        <f t="shared" si="12"/>
        <v>0</v>
      </c>
      <c r="P53" s="36">
        <f t="shared" si="12"/>
        <v>0</v>
      </c>
      <c r="Q53" s="27">
        <f t="shared" si="8"/>
        <v>0</v>
      </c>
    </row>
    <row r="54" spans="2:17" ht="13.5">
      <c r="B54" s="49"/>
      <c r="C54" s="28" t="s">
        <v>51</v>
      </c>
      <c r="D54" s="2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27"/>
    </row>
    <row r="55" spans="2:17" ht="13.5">
      <c r="B55" s="49" t="s">
        <v>16</v>
      </c>
      <c r="C55" s="25" t="s">
        <v>94</v>
      </c>
      <c r="D55" s="26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60"/>
    </row>
    <row r="56" spans="2:17" ht="13.5">
      <c r="B56" s="49" t="s">
        <v>17</v>
      </c>
      <c r="C56" s="25" t="s">
        <v>43</v>
      </c>
      <c r="D56" s="26" t="s">
        <v>42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54">
        <f>SUM(E56:P56)</f>
        <v>0</v>
      </c>
    </row>
    <row r="57" spans="2:17" ht="13.5">
      <c r="B57" s="49" t="s">
        <v>139</v>
      </c>
      <c r="C57" s="25" t="s">
        <v>45</v>
      </c>
      <c r="D57" s="26" t="s">
        <v>46</v>
      </c>
      <c r="E57" s="36">
        <f>E58+E59+E60</f>
        <v>0</v>
      </c>
      <c r="F57" s="36">
        <f aca="true" t="shared" si="13" ref="F57:P57">F58+F59+F60</f>
        <v>0</v>
      </c>
      <c r="G57" s="36">
        <f t="shared" si="13"/>
        <v>0</v>
      </c>
      <c r="H57" s="36">
        <f t="shared" si="13"/>
        <v>0</v>
      </c>
      <c r="I57" s="36">
        <f t="shared" si="13"/>
        <v>0</v>
      </c>
      <c r="J57" s="36">
        <f t="shared" si="13"/>
        <v>0</v>
      </c>
      <c r="K57" s="36">
        <f t="shared" si="13"/>
        <v>0</v>
      </c>
      <c r="L57" s="36">
        <f t="shared" si="13"/>
        <v>0</v>
      </c>
      <c r="M57" s="36">
        <f t="shared" si="13"/>
        <v>0</v>
      </c>
      <c r="N57" s="36">
        <f t="shared" si="13"/>
        <v>0</v>
      </c>
      <c r="O57" s="36">
        <f t="shared" si="13"/>
        <v>0</v>
      </c>
      <c r="P57" s="36">
        <f t="shared" si="13"/>
        <v>0</v>
      </c>
      <c r="Q57" s="27">
        <f>SUM(E57:P57)</f>
        <v>0</v>
      </c>
    </row>
    <row r="58" spans="2:17" ht="13.5">
      <c r="B58" s="49" t="s">
        <v>140</v>
      </c>
      <c r="C58" s="48" t="s">
        <v>88</v>
      </c>
      <c r="D58" s="26" t="s">
        <v>46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27">
        <f>SUM(E58:P58)</f>
        <v>0</v>
      </c>
    </row>
    <row r="59" spans="2:17" ht="13.5">
      <c r="B59" s="49" t="s">
        <v>141</v>
      </c>
      <c r="C59" s="48" t="s">
        <v>89</v>
      </c>
      <c r="D59" s="26" t="s">
        <v>46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27">
        <f>SUM(E59:P59)</f>
        <v>0</v>
      </c>
    </row>
    <row r="60" spans="2:17" ht="13.5">
      <c r="B60" s="49" t="s">
        <v>142</v>
      </c>
      <c r="C60" s="48" t="s">
        <v>90</v>
      </c>
      <c r="D60" s="26" t="s">
        <v>46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27">
        <f>SUM(E60:P60)</f>
        <v>0</v>
      </c>
    </row>
    <row r="61" spans="2:17" ht="13.5">
      <c r="B61" s="49"/>
      <c r="C61" s="28" t="s">
        <v>52</v>
      </c>
      <c r="D61" s="43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27"/>
    </row>
    <row r="62" spans="2:17" ht="13.5">
      <c r="B62" s="49" t="s">
        <v>143</v>
      </c>
      <c r="C62" s="25" t="s">
        <v>94</v>
      </c>
      <c r="D62" s="26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60"/>
    </row>
    <row r="63" spans="2:17" ht="13.5">
      <c r="B63" s="49" t="s">
        <v>144</v>
      </c>
      <c r="C63" s="25" t="s">
        <v>43</v>
      </c>
      <c r="D63" s="26" t="s">
        <v>42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54">
        <f>SUM(E63:P63)</f>
        <v>0</v>
      </c>
    </row>
    <row r="64" spans="2:17" ht="13.5">
      <c r="B64" s="49" t="s">
        <v>210</v>
      </c>
      <c r="C64" s="25" t="s">
        <v>45</v>
      </c>
      <c r="D64" s="26" t="s">
        <v>46</v>
      </c>
      <c r="E64" s="36">
        <f>E65+E68+E71</f>
        <v>0</v>
      </c>
      <c r="F64" s="36">
        <f aca="true" t="shared" si="14" ref="F64:P64">F65+F68+F71</f>
        <v>0</v>
      </c>
      <c r="G64" s="36">
        <f t="shared" si="14"/>
        <v>0</v>
      </c>
      <c r="H64" s="36">
        <f t="shared" si="14"/>
        <v>0</v>
      </c>
      <c r="I64" s="36">
        <f t="shared" si="14"/>
        <v>0</v>
      </c>
      <c r="J64" s="36">
        <f t="shared" si="14"/>
        <v>0</v>
      </c>
      <c r="K64" s="36">
        <f t="shared" si="14"/>
        <v>0</v>
      </c>
      <c r="L64" s="36">
        <f t="shared" si="14"/>
        <v>0</v>
      </c>
      <c r="M64" s="36">
        <f t="shared" si="14"/>
        <v>0</v>
      </c>
      <c r="N64" s="36">
        <f t="shared" si="14"/>
        <v>0</v>
      </c>
      <c r="O64" s="36">
        <f t="shared" si="14"/>
        <v>0</v>
      </c>
      <c r="P64" s="36">
        <f t="shared" si="14"/>
        <v>0</v>
      </c>
      <c r="Q64" s="27">
        <f aca="true" t="shared" si="15" ref="Q64:Q73">SUM(E64:P64)</f>
        <v>0</v>
      </c>
    </row>
    <row r="65" spans="2:17" ht="13.5">
      <c r="B65" s="49" t="s">
        <v>211</v>
      </c>
      <c r="C65" s="48" t="s">
        <v>82</v>
      </c>
      <c r="D65" s="26" t="s">
        <v>46</v>
      </c>
      <c r="E65" s="36">
        <f>E66+E67</f>
        <v>0</v>
      </c>
      <c r="F65" s="36">
        <f aca="true" t="shared" si="16" ref="F65:P65">F66+F67</f>
        <v>0</v>
      </c>
      <c r="G65" s="36">
        <f t="shared" si="16"/>
        <v>0</v>
      </c>
      <c r="H65" s="36">
        <f t="shared" si="16"/>
        <v>0</v>
      </c>
      <c r="I65" s="36">
        <f t="shared" si="16"/>
        <v>0</v>
      </c>
      <c r="J65" s="36">
        <f t="shared" si="16"/>
        <v>0</v>
      </c>
      <c r="K65" s="36">
        <f t="shared" si="16"/>
        <v>0</v>
      </c>
      <c r="L65" s="36">
        <f t="shared" si="16"/>
        <v>0</v>
      </c>
      <c r="M65" s="36">
        <f t="shared" si="16"/>
        <v>0</v>
      </c>
      <c r="N65" s="36">
        <f t="shared" si="16"/>
        <v>0</v>
      </c>
      <c r="O65" s="36">
        <f t="shared" si="16"/>
        <v>0</v>
      </c>
      <c r="P65" s="36">
        <f t="shared" si="16"/>
        <v>0</v>
      </c>
      <c r="Q65" s="27">
        <f t="shared" si="15"/>
        <v>0</v>
      </c>
    </row>
    <row r="66" spans="2:17" ht="13.5">
      <c r="B66" s="49" t="s">
        <v>212</v>
      </c>
      <c r="C66" s="48" t="s">
        <v>74</v>
      </c>
      <c r="D66" s="26" t="s">
        <v>46</v>
      </c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27">
        <f t="shared" si="15"/>
        <v>0</v>
      </c>
    </row>
    <row r="67" spans="2:17" ht="13.5">
      <c r="B67" s="49" t="s">
        <v>213</v>
      </c>
      <c r="C67" s="48" t="s">
        <v>75</v>
      </c>
      <c r="D67" s="26" t="s">
        <v>46</v>
      </c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27">
        <f t="shared" si="15"/>
        <v>0</v>
      </c>
    </row>
    <row r="68" spans="2:17" ht="13.5">
      <c r="B68" s="49" t="s">
        <v>214</v>
      </c>
      <c r="C68" s="48" t="s">
        <v>83</v>
      </c>
      <c r="D68" s="26" t="s">
        <v>46</v>
      </c>
      <c r="E68" s="36">
        <f aca="true" t="shared" si="17" ref="E68:P68">E69+E70</f>
        <v>0</v>
      </c>
      <c r="F68" s="36">
        <f t="shared" si="17"/>
        <v>0</v>
      </c>
      <c r="G68" s="36">
        <f t="shared" si="17"/>
        <v>0</v>
      </c>
      <c r="H68" s="36">
        <f t="shared" si="17"/>
        <v>0</v>
      </c>
      <c r="I68" s="36">
        <f t="shared" si="17"/>
        <v>0</v>
      </c>
      <c r="J68" s="36">
        <f t="shared" si="17"/>
        <v>0</v>
      </c>
      <c r="K68" s="36">
        <f t="shared" si="17"/>
        <v>0</v>
      </c>
      <c r="L68" s="36">
        <f t="shared" si="17"/>
        <v>0</v>
      </c>
      <c r="M68" s="36">
        <f t="shared" si="17"/>
        <v>0</v>
      </c>
      <c r="N68" s="36">
        <f t="shared" si="17"/>
        <v>0</v>
      </c>
      <c r="O68" s="36">
        <f t="shared" si="17"/>
        <v>0</v>
      </c>
      <c r="P68" s="36">
        <f t="shared" si="17"/>
        <v>0</v>
      </c>
      <c r="Q68" s="27">
        <f t="shared" si="15"/>
        <v>0</v>
      </c>
    </row>
    <row r="69" spans="2:17" ht="13.5">
      <c r="B69" s="49" t="s">
        <v>215</v>
      </c>
      <c r="C69" s="48" t="s">
        <v>74</v>
      </c>
      <c r="D69" s="26" t="s">
        <v>46</v>
      </c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27">
        <f t="shared" si="15"/>
        <v>0</v>
      </c>
    </row>
    <row r="70" spans="2:17" ht="13.5">
      <c r="B70" s="49" t="s">
        <v>216</v>
      </c>
      <c r="C70" s="48" t="s">
        <v>75</v>
      </c>
      <c r="D70" s="26" t="s">
        <v>46</v>
      </c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27">
        <f t="shared" si="15"/>
        <v>0</v>
      </c>
    </row>
    <row r="71" spans="2:17" ht="13.5">
      <c r="B71" s="49" t="s">
        <v>217</v>
      </c>
      <c r="C71" s="48" t="s">
        <v>84</v>
      </c>
      <c r="D71" s="26" t="s">
        <v>46</v>
      </c>
      <c r="E71" s="36">
        <f aca="true" t="shared" si="18" ref="E71:P71">E72+E73</f>
        <v>0</v>
      </c>
      <c r="F71" s="36">
        <f t="shared" si="18"/>
        <v>0</v>
      </c>
      <c r="G71" s="36">
        <f t="shared" si="18"/>
        <v>0</v>
      </c>
      <c r="H71" s="36">
        <f t="shared" si="18"/>
        <v>0</v>
      </c>
      <c r="I71" s="36">
        <f t="shared" si="18"/>
        <v>0</v>
      </c>
      <c r="J71" s="36">
        <f t="shared" si="18"/>
        <v>0</v>
      </c>
      <c r="K71" s="36">
        <f t="shared" si="18"/>
        <v>0</v>
      </c>
      <c r="L71" s="36">
        <f t="shared" si="18"/>
        <v>0</v>
      </c>
      <c r="M71" s="36">
        <f t="shared" si="18"/>
        <v>0</v>
      </c>
      <c r="N71" s="36">
        <f t="shared" si="18"/>
        <v>0</v>
      </c>
      <c r="O71" s="36">
        <f t="shared" si="18"/>
        <v>0</v>
      </c>
      <c r="P71" s="36">
        <f t="shared" si="18"/>
        <v>0</v>
      </c>
      <c r="Q71" s="27">
        <f t="shared" si="15"/>
        <v>0</v>
      </c>
    </row>
    <row r="72" spans="2:17" ht="13.5">
      <c r="B72" s="49" t="s">
        <v>218</v>
      </c>
      <c r="C72" s="48" t="s">
        <v>74</v>
      </c>
      <c r="D72" s="26" t="s">
        <v>46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27">
        <f t="shared" si="15"/>
        <v>0</v>
      </c>
    </row>
    <row r="73" spans="2:17" ht="13.5">
      <c r="B73" s="49" t="s">
        <v>219</v>
      </c>
      <c r="C73" s="48" t="s">
        <v>75</v>
      </c>
      <c r="D73" s="26" t="s">
        <v>46</v>
      </c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27">
        <f t="shared" si="15"/>
        <v>0</v>
      </c>
    </row>
    <row r="74" spans="2:17" ht="13.5">
      <c r="B74" s="49"/>
      <c r="C74" s="28" t="s">
        <v>220</v>
      </c>
      <c r="D74" s="43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27"/>
    </row>
    <row r="75" spans="2:17" ht="13.5">
      <c r="B75" s="49" t="s">
        <v>221</v>
      </c>
      <c r="C75" s="25" t="s">
        <v>94</v>
      </c>
      <c r="D75" s="26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60"/>
    </row>
    <row r="76" spans="2:17" ht="13.5">
      <c r="B76" s="49" t="s">
        <v>222</v>
      </c>
      <c r="C76" s="25" t="s">
        <v>43</v>
      </c>
      <c r="D76" s="26" t="s">
        <v>42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54">
        <f>SUM(E76:P76)</f>
        <v>0</v>
      </c>
    </row>
    <row r="77" spans="2:17" ht="13.5">
      <c r="B77" s="49" t="s">
        <v>223</v>
      </c>
      <c r="C77" s="25" t="s">
        <v>45</v>
      </c>
      <c r="D77" s="26" t="s">
        <v>46</v>
      </c>
      <c r="E77" s="36">
        <f>E78+E81+E84</f>
        <v>0</v>
      </c>
      <c r="F77" s="36">
        <f aca="true" t="shared" si="19" ref="F77:P77">F78+F81+F84</f>
        <v>0</v>
      </c>
      <c r="G77" s="36">
        <f t="shared" si="19"/>
        <v>0</v>
      </c>
      <c r="H77" s="36">
        <f t="shared" si="19"/>
        <v>0</v>
      </c>
      <c r="I77" s="36">
        <f t="shared" si="19"/>
        <v>0</v>
      </c>
      <c r="J77" s="36">
        <f t="shared" si="19"/>
        <v>0</v>
      </c>
      <c r="K77" s="36">
        <f t="shared" si="19"/>
        <v>0</v>
      </c>
      <c r="L77" s="36">
        <f t="shared" si="19"/>
        <v>0</v>
      </c>
      <c r="M77" s="36">
        <f t="shared" si="19"/>
        <v>0</v>
      </c>
      <c r="N77" s="36">
        <f t="shared" si="19"/>
        <v>0</v>
      </c>
      <c r="O77" s="36">
        <f t="shared" si="19"/>
        <v>0</v>
      </c>
      <c r="P77" s="36">
        <f t="shared" si="19"/>
        <v>0</v>
      </c>
      <c r="Q77" s="27">
        <f aca="true" t="shared" si="20" ref="Q77:Q86">SUM(E77:P77)</f>
        <v>0</v>
      </c>
    </row>
    <row r="78" spans="2:17" ht="13.5">
      <c r="B78" s="49" t="s">
        <v>224</v>
      </c>
      <c r="C78" s="48" t="s">
        <v>82</v>
      </c>
      <c r="D78" s="26" t="s">
        <v>46</v>
      </c>
      <c r="E78" s="36">
        <f aca="true" t="shared" si="21" ref="E78:P78">E79+E80</f>
        <v>0</v>
      </c>
      <c r="F78" s="36">
        <f t="shared" si="21"/>
        <v>0</v>
      </c>
      <c r="G78" s="36">
        <f t="shared" si="21"/>
        <v>0</v>
      </c>
      <c r="H78" s="36">
        <f t="shared" si="21"/>
        <v>0</v>
      </c>
      <c r="I78" s="36">
        <f t="shared" si="21"/>
        <v>0</v>
      </c>
      <c r="J78" s="36">
        <f t="shared" si="21"/>
        <v>0</v>
      </c>
      <c r="K78" s="36">
        <f t="shared" si="21"/>
        <v>0</v>
      </c>
      <c r="L78" s="36">
        <f t="shared" si="21"/>
        <v>0</v>
      </c>
      <c r="M78" s="36">
        <f t="shared" si="21"/>
        <v>0</v>
      </c>
      <c r="N78" s="36">
        <f t="shared" si="21"/>
        <v>0</v>
      </c>
      <c r="O78" s="36">
        <f t="shared" si="21"/>
        <v>0</v>
      </c>
      <c r="P78" s="36">
        <f t="shared" si="21"/>
        <v>0</v>
      </c>
      <c r="Q78" s="27">
        <f t="shared" si="20"/>
        <v>0</v>
      </c>
    </row>
    <row r="79" spans="2:17" ht="13.5">
      <c r="B79" s="49" t="s">
        <v>225</v>
      </c>
      <c r="C79" s="48" t="s">
        <v>74</v>
      </c>
      <c r="D79" s="26" t="s">
        <v>46</v>
      </c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27">
        <f t="shared" si="20"/>
        <v>0</v>
      </c>
    </row>
    <row r="80" spans="2:17" ht="13.5">
      <c r="B80" s="49" t="s">
        <v>226</v>
      </c>
      <c r="C80" s="48" t="s">
        <v>75</v>
      </c>
      <c r="D80" s="26" t="s">
        <v>46</v>
      </c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27">
        <f t="shared" si="20"/>
        <v>0</v>
      </c>
    </row>
    <row r="81" spans="2:17" ht="13.5">
      <c r="B81" s="49" t="s">
        <v>227</v>
      </c>
      <c r="C81" s="48" t="s">
        <v>83</v>
      </c>
      <c r="D81" s="26" t="s">
        <v>46</v>
      </c>
      <c r="E81" s="36">
        <f aca="true" t="shared" si="22" ref="E81:P81">E82+E83</f>
        <v>0</v>
      </c>
      <c r="F81" s="36">
        <f t="shared" si="22"/>
        <v>0</v>
      </c>
      <c r="G81" s="36">
        <f t="shared" si="22"/>
        <v>0</v>
      </c>
      <c r="H81" s="36">
        <f t="shared" si="22"/>
        <v>0</v>
      </c>
      <c r="I81" s="36">
        <f t="shared" si="22"/>
        <v>0</v>
      </c>
      <c r="J81" s="36">
        <f t="shared" si="22"/>
        <v>0</v>
      </c>
      <c r="K81" s="36">
        <f t="shared" si="22"/>
        <v>0</v>
      </c>
      <c r="L81" s="36">
        <f t="shared" si="22"/>
        <v>0</v>
      </c>
      <c r="M81" s="36">
        <f t="shared" si="22"/>
        <v>0</v>
      </c>
      <c r="N81" s="36">
        <f t="shared" si="22"/>
        <v>0</v>
      </c>
      <c r="O81" s="36">
        <f t="shared" si="22"/>
        <v>0</v>
      </c>
      <c r="P81" s="36">
        <f t="shared" si="22"/>
        <v>0</v>
      </c>
      <c r="Q81" s="27">
        <f t="shared" si="20"/>
        <v>0</v>
      </c>
    </row>
    <row r="82" spans="2:17" ht="13.5">
      <c r="B82" s="49" t="s">
        <v>228</v>
      </c>
      <c r="C82" s="48" t="s">
        <v>74</v>
      </c>
      <c r="D82" s="26" t="s">
        <v>46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27">
        <f t="shared" si="20"/>
        <v>0</v>
      </c>
    </row>
    <row r="83" spans="2:17" ht="13.5">
      <c r="B83" s="49" t="s">
        <v>229</v>
      </c>
      <c r="C83" s="48" t="s">
        <v>75</v>
      </c>
      <c r="D83" s="26" t="s">
        <v>46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27">
        <f t="shared" si="20"/>
        <v>0</v>
      </c>
    </row>
    <row r="84" spans="2:17" ht="13.5">
      <c r="B84" s="49" t="s">
        <v>230</v>
      </c>
      <c r="C84" s="48" t="s">
        <v>84</v>
      </c>
      <c r="D84" s="26" t="s">
        <v>46</v>
      </c>
      <c r="E84" s="36">
        <f aca="true" t="shared" si="23" ref="E84:P84">E85+E86</f>
        <v>0</v>
      </c>
      <c r="F84" s="36">
        <f t="shared" si="23"/>
        <v>0</v>
      </c>
      <c r="G84" s="36">
        <f t="shared" si="23"/>
        <v>0</v>
      </c>
      <c r="H84" s="36">
        <f t="shared" si="23"/>
        <v>0</v>
      </c>
      <c r="I84" s="36">
        <f t="shared" si="23"/>
        <v>0</v>
      </c>
      <c r="J84" s="36">
        <f t="shared" si="23"/>
        <v>0</v>
      </c>
      <c r="K84" s="36">
        <f t="shared" si="23"/>
        <v>0</v>
      </c>
      <c r="L84" s="36">
        <f t="shared" si="23"/>
        <v>0</v>
      </c>
      <c r="M84" s="36">
        <f t="shared" si="23"/>
        <v>0</v>
      </c>
      <c r="N84" s="36">
        <f t="shared" si="23"/>
        <v>0</v>
      </c>
      <c r="O84" s="36">
        <f t="shared" si="23"/>
        <v>0</v>
      </c>
      <c r="P84" s="36">
        <f t="shared" si="23"/>
        <v>0</v>
      </c>
      <c r="Q84" s="27">
        <f t="shared" si="20"/>
        <v>0</v>
      </c>
    </row>
    <row r="85" spans="2:17" ht="13.5">
      <c r="B85" s="49" t="s">
        <v>231</v>
      </c>
      <c r="C85" s="48" t="s">
        <v>74</v>
      </c>
      <c r="D85" s="26" t="s">
        <v>46</v>
      </c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27">
        <f t="shared" si="20"/>
        <v>0</v>
      </c>
    </row>
    <row r="86" spans="2:17" ht="13.5">
      <c r="B86" s="49" t="s">
        <v>232</v>
      </c>
      <c r="C86" s="48" t="s">
        <v>75</v>
      </c>
      <c r="D86" s="26" t="s">
        <v>46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27">
        <f t="shared" si="20"/>
        <v>0</v>
      </c>
    </row>
    <row r="87" spans="2:17" ht="13.5">
      <c r="B87" s="49"/>
      <c r="C87" s="28" t="s">
        <v>54</v>
      </c>
      <c r="D87" s="2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27"/>
    </row>
    <row r="88" spans="2:17" ht="13.5">
      <c r="B88" s="49" t="s">
        <v>233</v>
      </c>
      <c r="C88" s="25" t="s">
        <v>94</v>
      </c>
      <c r="D88" s="26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60"/>
    </row>
    <row r="89" spans="2:17" ht="13.5">
      <c r="B89" s="49" t="s">
        <v>234</v>
      </c>
      <c r="C89" s="25" t="s">
        <v>43</v>
      </c>
      <c r="D89" s="26" t="s">
        <v>42</v>
      </c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54">
        <f aca="true" t="shared" si="24" ref="Q89:Q94">SUM(E89:P89)</f>
        <v>0</v>
      </c>
    </row>
    <row r="90" spans="2:17" ht="13.5">
      <c r="B90" s="49" t="s">
        <v>235</v>
      </c>
      <c r="C90" s="25" t="s">
        <v>45</v>
      </c>
      <c r="D90" s="26" t="s">
        <v>46</v>
      </c>
      <c r="E90" s="36">
        <f aca="true" t="shared" si="25" ref="E90:P90">E91+E92+E93</f>
        <v>0</v>
      </c>
      <c r="F90" s="36">
        <f t="shared" si="25"/>
        <v>0</v>
      </c>
      <c r="G90" s="36">
        <f t="shared" si="25"/>
        <v>0</v>
      </c>
      <c r="H90" s="36">
        <f t="shared" si="25"/>
        <v>0</v>
      </c>
      <c r="I90" s="36">
        <f t="shared" si="25"/>
        <v>0</v>
      </c>
      <c r="J90" s="36">
        <f t="shared" si="25"/>
        <v>0</v>
      </c>
      <c r="K90" s="36">
        <f t="shared" si="25"/>
        <v>0</v>
      </c>
      <c r="L90" s="36">
        <f t="shared" si="25"/>
        <v>0</v>
      </c>
      <c r="M90" s="36">
        <f t="shared" si="25"/>
        <v>0</v>
      </c>
      <c r="N90" s="36">
        <f t="shared" si="25"/>
        <v>0</v>
      </c>
      <c r="O90" s="36">
        <f t="shared" si="25"/>
        <v>0</v>
      </c>
      <c r="P90" s="36">
        <f t="shared" si="25"/>
        <v>0</v>
      </c>
      <c r="Q90" s="27">
        <f t="shared" si="24"/>
        <v>0</v>
      </c>
    </row>
    <row r="91" spans="2:17" ht="13.5">
      <c r="B91" s="49" t="s">
        <v>236</v>
      </c>
      <c r="C91" s="48" t="s">
        <v>88</v>
      </c>
      <c r="D91" s="26" t="s">
        <v>46</v>
      </c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27">
        <f t="shared" si="24"/>
        <v>0</v>
      </c>
    </row>
    <row r="92" spans="2:17" ht="13.5">
      <c r="B92" s="49" t="s">
        <v>237</v>
      </c>
      <c r="C92" s="48" t="s">
        <v>89</v>
      </c>
      <c r="D92" s="26" t="s">
        <v>46</v>
      </c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27">
        <f t="shared" si="24"/>
        <v>0</v>
      </c>
    </row>
    <row r="93" spans="2:17" ht="13.5">
      <c r="B93" s="103" t="s">
        <v>238</v>
      </c>
      <c r="C93" s="155" t="s">
        <v>90</v>
      </c>
      <c r="D93" s="45" t="s">
        <v>46</v>
      </c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47">
        <f t="shared" si="24"/>
        <v>0</v>
      </c>
    </row>
    <row r="94" spans="2:17" ht="13.5">
      <c r="B94" s="183" t="s">
        <v>21</v>
      </c>
      <c r="C94" s="19" t="s">
        <v>183</v>
      </c>
      <c r="D94" s="31" t="s">
        <v>46</v>
      </c>
      <c r="E94" s="163">
        <f aca="true" t="shared" si="26" ref="E94:P94">E97+E100</f>
        <v>0</v>
      </c>
      <c r="F94" s="163">
        <f t="shared" si="26"/>
        <v>0</v>
      </c>
      <c r="G94" s="163">
        <f t="shared" si="26"/>
        <v>0</v>
      </c>
      <c r="H94" s="163">
        <f t="shared" si="26"/>
        <v>0</v>
      </c>
      <c r="I94" s="163">
        <f t="shared" si="26"/>
        <v>0</v>
      </c>
      <c r="J94" s="163">
        <f t="shared" si="26"/>
        <v>0</v>
      </c>
      <c r="K94" s="163">
        <f t="shared" si="26"/>
        <v>0</v>
      </c>
      <c r="L94" s="163">
        <f t="shared" si="26"/>
        <v>0</v>
      </c>
      <c r="M94" s="163">
        <f t="shared" si="26"/>
        <v>0</v>
      </c>
      <c r="N94" s="163">
        <f t="shared" si="26"/>
        <v>0</v>
      </c>
      <c r="O94" s="163">
        <f t="shared" si="26"/>
        <v>0</v>
      </c>
      <c r="P94" s="163">
        <f t="shared" si="26"/>
        <v>0</v>
      </c>
      <c r="Q94" s="33">
        <f t="shared" si="24"/>
        <v>0</v>
      </c>
    </row>
    <row r="95" spans="2:17" ht="13.5">
      <c r="B95" s="101" t="s">
        <v>184</v>
      </c>
      <c r="C95" s="184" t="s">
        <v>185</v>
      </c>
      <c r="D95" s="102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6"/>
    </row>
    <row r="96" spans="2:17" ht="13.5">
      <c r="B96" s="49" t="s">
        <v>186</v>
      </c>
      <c r="C96" s="187" t="s">
        <v>187</v>
      </c>
      <c r="D96" s="26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27"/>
    </row>
    <row r="97" spans="2:17" ht="13.5">
      <c r="B97" s="49" t="s">
        <v>188</v>
      </c>
      <c r="C97" s="187" t="s">
        <v>45</v>
      </c>
      <c r="D97" s="26" t="s">
        <v>46</v>
      </c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27">
        <f>SUM(E97:P97)</f>
        <v>0</v>
      </c>
    </row>
    <row r="98" spans="2:17" ht="13.5">
      <c r="B98" s="49" t="s">
        <v>189</v>
      </c>
      <c r="C98" s="188" t="s">
        <v>190</v>
      </c>
      <c r="D98" s="26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189"/>
    </row>
    <row r="99" spans="2:17" ht="13.5">
      <c r="B99" s="49" t="s">
        <v>191</v>
      </c>
      <c r="C99" s="187" t="s">
        <v>192</v>
      </c>
      <c r="D99" s="26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27"/>
    </row>
    <row r="100" spans="2:17" ht="13.5">
      <c r="B100" s="103" t="s">
        <v>193</v>
      </c>
      <c r="C100" s="190" t="s">
        <v>45</v>
      </c>
      <c r="D100" s="45" t="s">
        <v>46</v>
      </c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47">
        <f>SUM(E100:P100)</f>
        <v>0</v>
      </c>
    </row>
    <row r="101" spans="2:17" ht="14.25" thickBot="1">
      <c r="B101" s="178" t="s">
        <v>194</v>
      </c>
      <c r="C101" s="191" t="s">
        <v>55</v>
      </c>
      <c r="D101" s="180" t="s">
        <v>46</v>
      </c>
      <c r="E101" s="181">
        <f>E18+E25+E94</f>
        <v>0</v>
      </c>
      <c r="F101" s="181">
        <f aca="true" t="shared" si="27" ref="F101:P101">F18+F25+F94</f>
        <v>0</v>
      </c>
      <c r="G101" s="181">
        <f t="shared" si="27"/>
        <v>0</v>
      </c>
      <c r="H101" s="181">
        <f t="shared" si="27"/>
        <v>0</v>
      </c>
      <c r="I101" s="181">
        <f t="shared" si="27"/>
        <v>0</v>
      </c>
      <c r="J101" s="181">
        <f t="shared" si="27"/>
        <v>0</v>
      </c>
      <c r="K101" s="181">
        <f t="shared" si="27"/>
        <v>0</v>
      </c>
      <c r="L101" s="181">
        <f t="shared" si="27"/>
        <v>0</v>
      </c>
      <c r="M101" s="181">
        <f t="shared" si="27"/>
        <v>0</v>
      </c>
      <c r="N101" s="181">
        <f t="shared" si="27"/>
        <v>0</v>
      </c>
      <c r="O101" s="181">
        <f t="shared" si="27"/>
        <v>0</v>
      </c>
      <c r="P101" s="181">
        <f t="shared" si="27"/>
        <v>0</v>
      </c>
      <c r="Q101" s="192">
        <f>SUM(E101:P101)</f>
        <v>0</v>
      </c>
    </row>
    <row r="102" ht="14.25" thickTop="1"/>
  </sheetData>
  <sheetProtection/>
  <mergeCells count="6">
    <mergeCell ref="B7:Q7"/>
    <mergeCell ref="B10:B11"/>
    <mergeCell ref="C10:C11"/>
    <mergeCell ref="E10:Q10"/>
    <mergeCell ref="D10:D11"/>
    <mergeCell ref="F9:G9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53" r:id="rId1"/>
  <headerFooter alignWithMargins="0">
    <oddFooter>&amp;CСтрана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01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4" customWidth="1"/>
    <col min="2" max="2" width="6.7109375" style="37" customWidth="1"/>
    <col min="3" max="3" width="32.7109375" style="14" customWidth="1"/>
    <col min="4" max="4" width="5.7109375" style="14" customWidth="1"/>
    <col min="5" max="16" width="8.8515625" style="14" customWidth="1"/>
    <col min="17" max="17" width="12.7109375" style="14" customWidth="1"/>
    <col min="18" max="18" width="2.8515625" style="14" customWidth="1"/>
    <col min="19" max="16384" width="9.140625" style="14" customWidth="1"/>
  </cols>
  <sheetData>
    <row r="1" spans="1:4" ht="13.5">
      <c r="A1" s="11" t="s">
        <v>25</v>
      </c>
      <c r="B1" s="12"/>
      <c r="C1" s="11"/>
      <c r="D1" s="10"/>
    </row>
    <row r="2" spans="1:4" ht="13.5" customHeight="1">
      <c r="A2" s="11"/>
      <c r="B2" s="12"/>
      <c r="C2" s="11"/>
      <c r="D2" s="10"/>
    </row>
    <row r="3" spans="1:4" ht="13.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9"/>
      <c r="B4" s="9" t="str">
        <f>+CONCATENATE('Poc.strana'!$A$35," ",'Poc.strana'!$C$35)</f>
        <v>Датум обраде: </v>
      </c>
      <c r="C4" s="9"/>
      <c r="D4" s="10"/>
    </row>
    <row r="5" ht="13.5" customHeight="1"/>
    <row r="6" ht="13.5" customHeight="1"/>
    <row r="7" spans="2:17" ht="13.5" customHeight="1">
      <c r="B7" s="211" t="str">
        <f>CONCATENATE("Табела ЕТ-6-2.3. ПРОДАЈА ЕЛЕКТРИЧНЕ ЕНЕРГИЈЕ - РЕАЛИЗАЦИЈА У"," ",'Poc.strana'!C25-2,". ГОДИНИ")</f>
        <v>Табела ЕТ-6-2.3. ПРОДАЈА ЕЛЕКТРИЧНЕ ЕНЕРГИЈЕ - РЕАЛИЗАЦИЈА У 2015. ГОДИНИ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spans="3:8" ht="13.5" customHeight="1">
      <c r="C8" s="15"/>
      <c r="D8" s="15"/>
      <c r="E8" s="38"/>
      <c r="F8" s="16"/>
      <c r="G8" s="16"/>
      <c r="H8" s="16"/>
    </row>
    <row r="9" ht="13.5" customHeight="1" thickBot="1"/>
    <row r="10" spans="2:17" ht="13.5" customHeight="1" thickTop="1">
      <c r="B10" s="213" t="s">
        <v>0</v>
      </c>
      <c r="C10" s="215" t="s">
        <v>26</v>
      </c>
      <c r="D10" s="217" t="s">
        <v>27</v>
      </c>
      <c r="E10" s="219" t="s">
        <v>28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20"/>
    </row>
    <row r="11" spans="2:17" ht="13.5">
      <c r="B11" s="214"/>
      <c r="C11" s="216"/>
      <c r="D11" s="218"/>
      <c r="E11" s="31" t="s">
        <v>29</v>
      </c>
      <c r="F11" s="31" t="s">
        <v>30</v>
      </c>
      <c r="G11" s="31" t="s">
        <v>31</v>
      </c>
      <c r="H11" s="31" t="s">
        <v>32</v>
      </c>
      <c r="I11" s="31" t="s">
        <v>33</v>
      </c>
      <c r="J11" s="31" t="s">
        <v>34</v>
      </c>
      <c r="K11" s="39" t="s">
        <v>35</v>
      </c>
      <c r="L11" s="39" t="s">
        <v>36</v>
      </c>
      <c r="M11" s="39" t="s">
        <v>37</v>
      </c>
      <c r="N11" s="39" t="s">
        <v>38</v>
      </c>
      <c r="O11" s="39" t="s">
        <v>39</v>
      </c>
      <c r="P11" s="39" t="s">
        <v>40</v>
      </c>
      <c r="Q11" s="40" t="s">
        <v>41</v>
      </c>
    </row>
    <row r="12" spans="2:17" ht="13.5">
      <c r="B12" s="18"/>
      <c r="C12" s="29" t="s">
        <v>110</v>
      </c>
      <c r="D12" s="3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2:17" ht="13.5">
      <c r="B13" s="18" t="s">
        <v>18</v>
      </c>
      <c r="C13" s="19" t="s">
        <v>81</v>
      </c>
      <c r="D13" s="20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2:17" ht="13.5">
      <c r="B14" s="101" t="s">
        <v>208</v>
      </c>
      <c r="C14" s="145" t="s">
        <v>94</v>
      </c>
      <c r="D14" s="102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7"/>
    </row>
    <row r="15" spans="2:17" ht="13.5">
      <c r="B15" s="21" t="s">
        <v>209</v>
      </c>
      <c r="C15" s="148" t="s">
        <v>111</v>
      </c>
      <c r="D15" s="149" t="s">
        <v>42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1">
        <f>SUM(E15:P15)</f>
        <v>0</v>
      </c>
    </row>
    <row r="16" spans="2:17" ht="13.5">
      <c r="B16" s="24" t="s">
        <v>14</v>
      </c>
      <c r="C16" s="152" t="s">
        <v>112</v>
      </c>
      <c r="D16" s="153" t="s">
        <v>42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54">
        <f>SUM(E16:P16)</f>
        <v>0</v>
      </c>
    </row>
    <row r="17" spans="2:17" ht="13.5">
      <c r="B17" s="24" t="s">
        <v>15</v>
      </c>
      <c r="C17" s="152" t="s">
        <v>44</v>
      </c>
      <c r="D17" s="153" t="s">
        <v>42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54">
        <f>SUM(E17:P17)</f>
        <v>0</v>
      </c>
    </row>
    <row r="18" spans="2:17" ht="13.5">
      <c r="B18" s="24" t="s">
        <v>149</v>
      </c>
      <c r="C18" s="25" t="s">
        <v>45</v>
      </c>
      <c r="D18" s="26" t="s">
        <v>46</v>
      </c>
      <c r="E18" s="36">
        <f aca="true" t="shared" si="0" ref="E18:P18">E19+E20</f>
        <v>0</v>
      </c>
      <c r="F18" s="36">
        <f t="shared" si="0"/>
        <v>0</v>
      </c>
      <c r="G18" s="36">
        <f t="shared" si="0"/>
        <v>0</v>
      </c>
      <c r="H18" s="36">
        <f t="shared" si="0"/>
        <v>0</v>
      </c>
      <c r="I18" s="36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  <c r="M18" s="36">
        <f t="shared" si="0"/>
        <v>0</v>
      </c>
      <c r="N18" s="36">
        <f t="shared" si="0"/>
        <v>0</v>
      </c>
      <c r="O18" s="36">
        <f t="shared" si="0"/>
        <v>0</v>
      </c>
      <c r="P18" s="36">
        <f t="shared" si="0"/>
        <v>0</v>
      </c>
      <c r="Q18" s="27">
        <f aca="true" t="shared" si="1" ref="Q18:Q23">SUM(E18:P18)</f>
        <v>0</v>
      </c>
    </row>
    <row r="19" spans="2:17" ht="13.5">
      <c r="B19" s="24" t="s">
        <v>63</v>
      </c>
      <c r="C19" s="28" t="s">
        <v>70</v>
      </c>
      <c r="D19" s="26" t="s">
        <v>46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27">
        <f t="shared" si="1"/>
        <v>0</v>
      </c>
    </row>
    <row r="20" spans="2:17" ht="13.5">
      <c r="B20" s="24" t="s">
        <v>64</v>
      </c>
      <c r="C20" s="28" t="s">
        <v>71</v>
      </c>
      <c r="D20" s="26" t="s">
        <v>46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27">
        <f t="shared" si="1"/>
        <v>0</v>
      </c>
    </row>
    <row r="21" spans="2:17" ht="13.5">
      <c r="B21" s="24" t="s">
        <v>150</v>
      </c>
      <c r="C21" s="48" t="s">
        <v>60</v>
      </c>
      <c r="D21" s="26" t="s">
        <v>47</v>
      </c>
      <c r="E21" s="69">
        <f aca="true" t="shared" si="2" ref="E21:P21">E22+E23</f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  <c r="N21" s="69">
        <f t="shared" si="2"/>
        <v>0</v>
      </c>
      <c r="O21" s="69">
        <f t="shared" si="2"/>
        <v>0</v>
      </c>
      <c r="P21" s="69">
        <f t="shared" si="2"/>
        <v>0</v>
      </c>
      <c r="Q21" s="27">
        <f t="shared" si="1"/>
        <v>0</v>
      </c>
    </row>
    <row r="22" spans="2:17" ht="13.5">
      <c r="B22" s="17" t="s">
        <v>65</v>
      </c>
      <c r="C22" s="48" t="s">
        <v>61</v>
      </c>
      <c r="D22" s="26" t="s">
        <v>47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27">
        <f t="shared" si="1"/>
        <v>0</v>
      </c>
    </row>
    <row r="23" spans="2:17" ht="13.5">
      <c r="B23" s="44" t="s">
        <v>66</v>
      </c>
      <c r="C23" s="61" t="s">
        <v>62</v>
      </c>
      <c r="D23" s="45" t="s">
        <v>47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47">
        <f t="shared" si="1"/>
        <v>0</v>
      </c>
    </row>
    <row r="24" spans="2:17" ht="13.5">
      <c r="B24" s="70"/>
      <c r="C24" s="61" t="s">
        <v>113</v>
      </c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</row>
    <row r="25" spans="2:17" ht="13.5">
      <c r="B25" s="18" t="s">
        <v>19</v>
      </c>
      <c r="C25" s="19" t="s">
        <v>50</v>
      </c>
      <c r="D25" s="31" t="s">
        <v>46</v>
      </c>
      <c r="E25" s="32">
        <f>E26+E53</f>
        <v>0</v>
      </c>
      <c r="F25" s="32">
        <f aca="true" t="shared" si="3" ref="F25:P25">F26+F53</f>
        <v>0</v>
      </c>
      <c r="G25" s="32">
        <f>G26+G53</f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2">
        <f t="shared" si="3"/>
        <v>0</v>
      </c>
      <c r="N25" s="32">
        <f t="shared" si="3"/>
        <v>0</v>
      </c>
      <c r="O25" s="32">
        <f t="shared" si="3"/>
        <v>0</v>
      </c>
      <c r="P25" s="32">
        <f t="shared" si="3"/>
        <v>0</v>
      </c>
      <c r="Q25" s="33">
        <f>SUM(E25:P25)</f>
        <v>0</v>
      </c>
    </row>
    <row r="26" spans="2:17" ht="13.5">
      <c r="B26" s="21" t="s">
        <v>157</v>
      </c>
      <c r="C26" s="34" t="s">
        <v>114</v>
      </c>
      <c r="D26" s="22" t="s">
        <v>46</v>
      </c>
      <c r="E26" s="35">
        <f>E30+E39</f>
        <v>0</v>
      </c>
      <c r="F26" s="35">
        <f aca="true" t="shared" si="4" ref="F26:P26">F30+F39</f>
        <v>0</v>
      </c>
      <c r="G26" s="35">
        <f t="shared" si="4"/>
        <v>0</v>
      </c>
      <c r="H26" s="35">
        <f t="shared" si="4"/>
        <v>0</v>
      </c>
      <c r="I26" s="35">
        <f t="shared" si="4"/>
        <v>0</v>
      </c>
      <c r="J26" s="35">
        <f t="shared" si="4"/>
        <v>0</v>
      </c>
      <c r="K26" s="35">
        <f t="shared" si="4"/>
        <v>0</v>
      </c>
      <c r="L26" s="35">
        <f t="shared" si="4"/>
        <v>0</v>
      </c>
      <c r="M26" s="35">
        <f t="shared" si="4"/>
        <v>0</v>
      </c>
      <c r="N26" s="35">
        <f t="shared" si="4"/>
        <v>0</v>
      </c>
      <c r="O26" s="35">
        <f t="shared" si="4"/>
        <v>0</v>
      </c>
      <c r="P26" s="35">
        <f t="shared" si="4"/>
        <v>0</v>
      </c>
      <c r="Q26" s="23">
        <f>SUM(E26:P26)</f>
        <v>0</v>
      </c>
    </row>
    <row r="27" spans="2:17" ht="13.5">
      <c r="B27" s="24"/>
      <c r="C27" s="28" t="s">
        <v>51</v>
      </c>
      <c r="D27" s="4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27"/>
    </row>
    <row r="28" spans="2:17" ht="13.5">
      <c r="B28" s="24" t="s">
        <v>115</v>
      </c>
      <c r="C28" s="25" t="s">
        <v>94</v>
      </c>
      <c r="D28" s="26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60"/>
    </row>
    <row r="29" spans="2:17" ht="13.5">
      <c r="B29" s="24" t="s">
        <v>116</v>
      </c>
      <c r="C29" s="25" t="s">
        <v>43</v>
      </c>
      <c r="D29" s="26" t="s">
        <v>42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54">
        <f>SUM(E29:P29)</f>
        <v>0</v>
      </c>
    </row>
    <row r="30" spans="2:17" ht="13.5">
      <c r="B30" s="24" t="s">
        <v>117</v>
      </c>
      <c r="C30" s="25" t="s">
        <v>45</v>
      </c>
      <c r="D30" s="26" t="s">
        <v>46</v>
      </c>
      <c r="E30" s="36">
        <f>E31+E32+E33+E34+E35</f>
        <v>0</v>
      </c>
      <c r="F30" s="36">
        <f aca="true" t="shared" si="5" ref="F30:P30">F31+F32+F33+F34+F35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36">
        <f t="shared" si="5"/>
        <v>0</v>
      </c>
      <c r="N30" s="36">
        <f t="shared" si="5"/>
        <v>0</v>
      </c>
      <c r="O30" s="36">
        <f t="shared" si="5"/>
        <v>0</v>
      </c>
      <c r="P30" s="36">
        <f t="shared" si="5"/>
        <v>0</v>
      </c>
      <c r="Q30" s="27">
        <f aca="true" t="shared" si="6" ref="Q30:Q35">SUM(E30:P30)</f>
        <v>0</v>
      </c>
    </row>
    <row r="31" spans="2:17" ht="13.5">
      <c r="B31" s="24" t="s">
        <v>118</v>
      </c>
      <c r="C31" s="48" t="s">
        <v>85</v>
      </c>
      <c r="D31" s="26" t="s">
        <v>46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27">
        <f t="shared" si="6"/>
        <v>0</v>
      </c>
    </row>
    <row r="32" spans="2:17" ht="13.5">
      <c r="B32" s="49" t="s">
        <v>119</v>
      </c>
      <c r="C32" s="48" t="s">
        <v>86</v>
      </c>
      <c r="D32" s="26" t="s">
        <v>46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27">
        <f t="shared" si="6"/>
        <v>0</v>
      </c>
    </row>
    <row r="33" spans="2:17" ht="13.5">
      <c r="B33" s="24" t="s">
        <v>120</v>
      </c>
      <c r="C33" s="48" t="s">
        <v>83</v>
      </c>
      <c r="D33" s="26" t="s">
        <v>46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27">
        <f t="shared" si="6"/>
        <v>0</v>
      </c>
    </row>
    <row r="34" spans="2:17" ht="13.5">
      <c r="B34" s="49" t="s">
        <v>121</v>
      </c>
      <c r="C34" s="48" t="s">
        <v>87</v>
      </c>
      <c r="D34" s="26" t="s">
        <v>46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27">
        <f t="shared" si="6"/>
        <v>0</v>
      </c>
    </row>
    <row r="35" spans="2:17" ht="13.5">
      <c r="B35" s="24" t="s">
        <v>122</v>
      </c>
      <c r="C35" s="48" t="s">
        <v>84</v>
      </c>
      <c r="D35" s="26" t="s">
        <v>46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27">
        <f t="shared" si="6"/>
        <v>0</v>
      </c>
    </row>
    <row r="36" spans="2:17" ht="13.5">
      <c r="B36" s="49"/>
      <c r="C36" s="28" t="s">
        <v>52</v>
      </c>
      <c r="D36" s="43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27"/>
    </row>
    <row r="37" spans="2:17" ht="13.5">
      <c r="B37" s="49" t="s">
        <v>123</v>
      </c>
      <c r="C37" s="25" t="s">
        <v>94</v>
      </c>
      <c r="D37" s="26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60"/>
    </row>
    <row r="38" spans="2:17" ht="13.5">
      <c r="B38" s="49" t="s">
        <v>124</v>
      </c>
      <c r="C38" s="25" t="s">
        <v>43</v>
      </c>
      <c r="D38" s="26" t="s">
        <v>42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54">
        <f>SUM(E38:P38)</f>
        <v>0</v>
      </c>
    </row>
    <row r="39" spans="2:17" ht="13.5">
      <c r="B39" s="49" t="s">
        <v>125</v>
      </c>
      <c r="C39" s="25" t="s">
        <v>45</v>
      </c>
      <c r="D39" s="26" t="s">
        <v>46</v>
      </c>
      <c r="E39" s="36">
        <f>E40+E45+E50</f>
        <v>0</v>
      </c>
      <c r="F39" s="36">
        <f aca="true" t="shared" si="7" ref="F39:P39">F40+F45+F50</f>
        <v>0</v>
      </c>
      <c r="G39" s="36">
        <f t="shared" si="7"/>
        <v>0</v>
      </c>
      <c r="H39" s="36">
        <f t="shared" si="7"/>
        <v>0</v>
      </c>
      <c r="I39" s="36">
        <f t="shared" si="7"/>
        <v>0</v>
      </c>
      <c r="J39" s="36">
        <f t="shared" si="7"/>
        <v>0</v>
      </c>
      <c r="K39" s="36">
        <f t="shared" si="7"/>
        <v>0</v>
      </c>
      <c r="L39" s="36">
        <f t="shared" si="7"/>
        <v>0</v>
      </c>
      <c r="M39" s="36">
        <f t="shared" si="7"/>
        <v>0</v>
      </c>
      <c r="N39" s="36">
        <f t="shared" si="7"/>
        <v>0</v>
      </c>
      <c r="O39" s="36">
        <f t="shared" si="7"/>
        <v>0</v>
      </c>
      <c r="P39" s="36">
        <f t="shared" si="7"/>
        <v>0</v>
      </c>
      <c r="Q39" s="27">
        <f aca="true" t="shared" si="8" ref="Q39:Q53">SUM(E39:P39)</f>
        <v>0</v>
      </c>
    </row>
    <row r="40" spans="2:17" ht="13.5">
      <c r="B40" s="49" t="s">
        <v>126</v>
      </c>
      <c r="C40" s="48" t="s">
        <v>82</v>
      </c>
      <c r="D40" s="26" t="s">
        <v>46</v>
      </c>
      <c r="E40" s="36">
        <f>E41+E42+E43+E44</f>
        <v>0</v>
      </c>
      <c r="F40" s="36">
        <f aca="true" t="shared" si="9" ref="F40:P40">F41+F42+F43+F44</f>
        <v>0</v>
      </c>
      <c r="G40" s="36">
        <f t="shared" si="9"/>
        <v>0</v>
      </c>
      <c r="H40" s="36">
        <f t="shared" si="9"/>
        <v>0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6">
        <f t="shared" si="9"/>
        <v>0</v>
      </c>
      <c r="O40" s="36">
        <f t="shared" si="9"/>
        <v>0</v>
      </c>
      <c r="P40" s="36">
        <f t="shared" si="9"/>
        <v>0</v>
      </c>
      <c r="Q40" s="27">
        <f t="shared" si="8"/>
        <v>0</v>
      </c>
    </row>
    <row r="41" spans="2:17" ht="13.5">
      <c r="B41" s="49" t="s">
        <v>127</v>
      </c>
      <c r="C41" s="48" t="s">
        <v>72</v>
      </c>
      <c r="D41" s="26" t="s">
        <v>46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27">
        <f t="shared" si="8"/>
        <v>0</v>
      </c>
    </row>
    <row r="42" spans="2:17" ht="13.5">
      <c r="B42" s="49" t="s">
        <v>128</v>
      </c>
      <c r="C42" s="28" t="s">
        <v>76</v>
      </c>
      <c r="D42" s="26" t="s">
        <v>46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27">
        <f t="shared" si="8"/>
        <v>0</v>
      </c>
    </row>
    <row r="43" spans="2:17" ht="13.5">
      <c r="B43" s="49" t="s">
        <v>129</v>
      </c>
      <c r="C43" s="48" t="s">
        <v>73</v>
      </c>
      <c r="D43" s="26" t="s">
        <v>46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27">
        <f t="shared" si="8"/>
        <v>0</v>
      </c>
    </row>
    <row r="44" spans="2:17" ht="13.5">
      <c r="B44" s="49" t="s">
        <v>130</v>
      </c>
      <c r="C44" s="28" t="s">
        <v>77</v>
      </c>
      <c r="D44" s="26" t="s">
        <v>46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27">
        <f t="shared" si="8"/>
        <v>0</v>
      </c>
    </row>
    <row r="45" spans="2:17" ht="13.5">
      <c r="B45" s="49" t="s">
        <v>131</v>
      </c>
      <c r="C45" s="48" t="s">
        <v>83</v>
      </c>
      <c r="D45" s="26" t="s">
        <v>46</v>
      </c>
      <c r="E45" s="36">
        <f>E46+E47+E48+E49</f>
        <v>0</v>
      </c>
      <c r="F45" s="36">
        <f aca="true" t="shared" si="10" ref="F45:P45">F46+F47+F48+F49</f>
        <v>0</v>
      </c>
      <c r="G45" s="36">
        <f t="shared" si="10"/>
        <v>0</v>
      </c>
      <c r="H45" s="36">
        <f t="shared" si="10"/>
        <v>0</v>
      </c>
      <c r="I45" s="36">
        <f t="shared" si="10"/>
        <v>0</v>
      </c>
      <c r="J45" s="36">
        <f t="shared" si="10"/>
        <v>0</v>
      </c>
      <c r="K45" s="36">
        <f t="shared" si="10"/>
        <v>0</v>
      </c>
      <c r="L45" s="36">
        <f t="shared" si="10"/>
        <v>0</v>
      </c>
      <c r="M45" s="36">
        <f t="shared" si="10"/>
        <v>0</v>
      </c>
      <c r="N45" s="36">
        <f t="shared" si="10"/>
        <v>0</v>
      </c>
      <c r="O45" s="36">
        <f t="shared" si="10"/>
        <v>0</v>
      </c>
      <c r="P45" s="36">
        <f t="shared" si="10"/>
        <v>0</v>
      </c>
      <c r="Q45" s="27">
        <f t="shared" si="8"/>
        <v>0</v>
      </c>
    </row>
    <row r="46" spans="2:17" ht="13.5">
      <c r="B46" s="49" t="s">
        <v>132</v>
      </c>
      <c r="C46" s="48" t="s">
        <v>72</v>
      </c>
      <c r="D46" s="26" t="s">
        <v>46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27">
        <f t="shared" si="8"/>
        <v>0</v>
      </c>
    </row>
    <row r="47" spans="2:17" ht="13.5">
      <c r="B47" s="49" t="s">
        <v>133</v>
      </c>
      <c r="C47" s="28" t="s">
        <v>76</v>
      </c>
      <c r="D47" s="26" t="s">
        <v>46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27">
        <f t="shared" si="8"/>
        <v>0</v>
      </c>
    </row>
    <row r="48" spans="2:17" ht="13.5">
      <c r="B48" s="49" t="s">
        <v>134</v>
      </c>
      <c r="C48" s="48" t="s">
        <v>73</v>
      </c>
      <c r="D48" s="26" t="s">
        <v>46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27">
        <f t="shared" si="8"/>
        <v>0</v>
      </c>
    </row>
    <row r="49" spans="2:17" ht="13.5">
      <c r="B49" s="49" t="s">
        <v>135</v>
      </c>
      <c r="C49" s="28" t="s">
        <v>77</v>
      </c>
      <c r="D49" s="26" t="s">
        <v>46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27">
        <f t="shared" si="8"/>
        <v>0</v>
      </c>
    </row>
    <row r="50" spans="2:17" ht="13.5">
      <c r="B50" s="49" t="s">
        <v>136</v>
      </c>
      <c r="C50" s="48" t="s">
        <v>84</v>
      </c>
      <c r="D50" s="26" t="s">
        <v>46</v>
      </c>
      <c r="E50" s="36">
        <f>E51+E52</f>
        <v>0</v>
      </c>
      <c r="F50" s="36">
        <f aca="true" t="shared" si="11" ref="F50:P50">F51+F52</f>
        <v>0</v>
      </c>
      <c r="G50" s="36">
        <f t="shared" si="11"/>
        <v>0</v>
      </c>
      <c r="H50" s="36">
        <f t="shared" si="11"/>
        <v>0</v>
      </c>
      <c r="I50" s="36">
        <f t="shared" si="11"/>
        <v>0</v>
      </c>
      <c r="J50" s="36">
        <f t="shared" si="11"/>
        <v>0</v>
      </c>
      <c r="K50" s="36">
        <f t="shared" si="11"/>
        <v>0</v>
      </c>
      <c r="L50" s="36">
        <f t="shared" si="11"/>
        <v>0</v>
      </c>
      <c r="M50" s="36">
        <f t="shared" si="11"/>
        <v>0</v>
      </c>
      <c r="N50" s="36">
        <f t="shared" si="11"/>
        <v>0</v>
      </c>
      <c r="O50" s="36">
        <f t="shared" si="11"/>
        <v>0</v>
      </c>
      <c r="P50" s="36">
        <f t="shared" si="11"/>
        <v>0</v>
      </c>
      <c r="Q50" s="27">
        <f t="shared" si="8"/>
        <v>0</v>
      </c>
    </row>
    <row r="51" spans="2:17" ht="13.5">
      <c r="B51" s="49" t="s">
        <v>137</v>
      </c>
      <c r="C51" s="48" t="s">
        <v>74</v>
      </c>
      <c r="D51" s="26" t="s">
        <v>46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27">
        <f t="shared" si="8"/>
        <v>0</v>
      </c>
    </row>
    <row r="52" spans="2:17" ht="13.5">
      <c r="B52" s="49" t="s">
        <v>138</v>
      </c>
      <c r="C52" s="48" t="s">
        <v>75</v>
      </c>
      <c r="D52" s="26" t="s">
        <v>46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27">
        <f t="shared" si="8"/>
        <v>0</v>
      </c>
    </row>
    <row r="53" spans="2:17" ht="13.5">
      <c r="B53" s="49" t="s">
        <v>159</v>
      </c>
      <c r="C53" s="25" t="s">
        <v>53</v>
      </c>
      <c r="D53" s="26" t="s">
        <v>46</v>
      </c>
      <c r="E53" s="36">
        <f>E57+E64+E77+E90</f>
        <v>0</v>
      </c>
      <c r="F53" s="36">
        <f aca="true" t="shared" si="12" ref="F53:P53">F57+F64+F77+F90</f>
        <v>0</v>
      </c>
      <c r="G53" s="36">
        <f t="shared" si="12"/>
        <v>0</v>
      </c>
      <c r="H53" s="36">
        <f t="shared" si="12"/>
        <v>0</v>
      </c>
      <c r="I53" s="36">
        <f t="shared" si="12"/>
        <v>0</v>
      </c>
      <c r="J53" s="36">
        <f t="shared" si="12"/>
        <v>0</v>
      </c>
      <c r="K53" s="36">
        <f t="shared" si="12"/>
        <v>0</v>
      </c>
      <c r="L53" s="36">
        <f t="shared" si="12"/>
        <v>0</v>
      </c>
      <c r="M53" s="36">
        <f t="shared" si="12"/>
        <v>0</v>
      </c>
      <c r="N53" s="36">
        <f t="shared" si="12"/>
        <v>0</v>
      </c>
      <c r="O53" s="36">
        <f t="shared" si="12"/>
        <v>0</v>
      </c>
      <c r="P53" s="36">
        <f t="shared" si="12"/>
        <v>0</v>
      </c>
      <c r="Q53" s="27">
        <f t="shared" si="8"/>
        <v>0</v>
      </c>
    </row>
    <row r="54" spans="2:17" ht="13.5">
      <c r="B54" s="49"/>
      <c r="C54" s="28" t="s">
        <v>51</v>
      </c>
      <c r="D54" s="2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27"/>
    </row>
    <row r="55" spans="2:17" ht="13.5">
      <c r="B55" s="49" t="s">
        <v>16</v>
      </c>
      <c r="C55" s="25" t="s">
        <v>94</v>
      </c>
      <c r="D55" s="26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60"/>
    </row>
    <row r="56" spans="2:17" ht="13.5">
      <c r="B56" s="49" t="s">
        <v>17</v>
      </c>
      <c r="C56" s="25" t="s">
        <v>43</v>
      </c>
      <c r="D56" s="26" t="s">
        <v>42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54">
        <f>SUM(E56:P56)</f>
        <v>0</v>
      </c>
    </row>
    <row r="57" spans="2:17" ht="13.5">
      <c r="B57" s="49" t="s">
        <v>139</v>
      </c>
      <c r="C57" s="25" t="s">
        <v>45</v>
      </c>
      <c r="D57" s="26" t="s">
        <v>46</v>
      </c>
      <c r="E57" s="36">
        <f>E58+E59+E60</f>
        <v>0</v>
      </c>
      <c r="F57" s="36">
        <f aca="true" t="shared" si="13" ref="F57:P57">F58+F59+F60</f>
        <v>0</v>
      </c>
      <c r="G57" s="36">
        <f t="shared" si="13"/>
        <v>0</v>
      </c>
      <c r="H57" s="36">
        <f t="shared" si="13"/>
        <v>0</v>
      </c>
      <c r="I57" s="36">
        <f t="shared" si="13"/>
        <v>0</v>
      </c>
      <c r="J57" s="36">
        <f t="shared" si="13"/>
        <v>0</v>
      </c>
      <c r="K57" s="36">
        <f t="shared" si="13"/>
        <v>0</v>
      </c>
      <c r="L57" s="36">
        <f t="shared" si="13"/>
        <v>0</v>
      </c>
      <c r="M57" s="36">
        <f t="shared" si="13"/>
        <v>0</v>
      </c>
      <c r="N57" s="36">
        <f t="shared" si="13"/>
        <v>0</v>
      </c>
      <c r="O57" s="36">
        <f t="shared" si="13"/>
        <v>0</v>
      </c>
      <c r="P57" s="36">
        <f t="shared" si="13"/>
        <v>0</v>
      </c>
      <c r="Q57" s="27">
        <f>SUM(E57:P57)</f>
        <v>0</v>
      </c>
    </row>
    <row r="58" spans="2:17" ht="13.5">
      <c r="B58" s="49" t="s">
        <v>140</v>
      </c>
      <c r="C58" s="48" t="s">
        <v>88</v>
      </c>
      <c r="D58" s="26" t="s">
        <v>46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27">
        <f>SUM(E58:P58)</f>
        <v>0</v>
      </c>
    </row>
    <row r="59" spans="2:17" ht="13.5">
      <c r="B59" s="49" t="s">
        <v>141</v>
      </c>
      <c r="C59" s="48" t="s">
        <v>89</v>
      </c>
      <c r="D59" s="26" t="s">
        <v>46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27">
        <f>SUM(E59:P59)</f>
        <v>0</v>
      </c>
    </row>
    <row r="60" spans="2:17" ht="13.5">
      <c r="B60" s="49" t="s">
        <v>142</v>
      </c>
      <c r="C60" s="48" t="s">
        <v>90</v>
      </c>
      <c r="D60" s="26" t="s">
        <v>46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27">
        <f>SUM(E60:P60)</f>
        <v>0</v>
      </c>
    </row>
    <row r="61" spans="2:17" ht="13.5">
      <c r="B61" s="49"/>
      <c r="C61" s="28" t="s">
        <v>52</v>
      </c>
      <c r="D61" s="43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27"/>
    </row>
    <row r="62" spans="2:17" ht="13.5">
      <c r="B62" s="49" t="s">
        <v>143</v>
      </c>
      <c r="C62" s="25" t="s">
        <v>94</v>
      </c>
      <c r="D62" s="26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60"/>
    </row>
    <row r="63" spans="2:17" ht="13.5">
      <c r="B63" s="49" t="s">
        <v>144</v>
      </c>
      <c r="C63" s="25" t="s">
        <v>43</v>
      </c>
      <c r="D63" s="26" t="s">
        <v>42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54">
        <f>SUM(E63:P63)</f>
        <v>0</v>
      </c>
    </row>
    <row r="64" spans="2:17" ht="13.5">
      <c r="B64" s="49" t="s">
        <v>210</v>
      </c>
      <c r="C64" s="25" t="s">
        <v>45</v>
      </c>
      <c r="D64" s="26" t="s">
        <v>46</v>
      </c>
      <c r="E64" s="36">
        <f>E65+E68+E71</f>
        <v>0</v>
      </c>
      <c r="F64" s="36">
        <f aca="true" t="shared" si="14" ref="F64:P64">F65+F68+F71</f>
        <v>0</v>
      </c>
      <c r="G64" s="36">
        <f t="shared" si="14"/>
        <v>0</v>
      </c>
      <c r="H64" s="36">
        <f t="shared" si="14"/>
        <v>0</v>
      </c>
      <c r="I64" s="36">
        <f t="shared" si="14"/>
        <v>0</v>
      </c>
      <c r="J64" s="36">
        <f t="shared" si="14"/>
        <v>0</v>
      </c>
      <c r="K64" s="36">
        <f t="shared" si="14"/>
        <v>0</v>
      </c>
      <c r="L64" s="36">
        <f t="shared" si="14"/>
        <v>0</v>
      </c>
      <c r="M64" s="36">
        <f t="shared" si="14"/>
        <v>0</v>
      </c>
      <c r="N64" s="36">
        <f t="shared" si="14"/>
        <v>0</v>
      </c>
      <c r="O64" s="36">
        <f t="shared" si="14"/>
        <v>0</v>
      </c>
      <c r="P64" s="36">
        <f t="shared" si="14"/>
        <v>0</v>
      </c>
      <c r="Q64" s="27">
        <f aca="true" t="shared" si="15" ref="Q64:Q73">SUM(E64:P64)</f>
        <v>0</v>
      </c>
    </row>
    <row r="65" spans="2:17" ht="13.5">
      <c r="B65" s="49" t="s">
        <v>211</v>
      </c>
      <c r="C65" s="48" t="s">
        <v>82</v>
      </c>
      <c r="D65" s="26" t="s">
        <v>46</v>
      </c>
      <c r="E65" s="36">
        <f>E66+E67</f>
        <v>0</v>
      </c>
      <c r="F65" s="36">
        <f aca="true" t="shared" si="16" ref="F65:P65">F66+F67</f>
        <v>0</v>
      </c>
      <c r="G65" s="36">
        <f t="shared" si="16"/>
        <v>0</v>
      </c>
      <c r="H65" s="36">
        <f t="shared" si="16"/>
        <v>0</v>
      </c>
      <c r="I65" s="36">
        <f t="shared" si="16"/>
        <v>0</v>
      </c>
      <c r="J65" s="36">
        <f t="shared" si="16"/>
        <v>0</v>
      </c>
      <c r="K65" s="36">
        <f t="shared" si="16"/>
        <v>0</v>
      </c>
      <c r="L65" s="36">
        <f t="shared" si="16"/>
        <v>0</v>
      </c>
      <c r="M65" s="36">
        <f t="shared" si="16"/>
        <v>0</v>
      </c>
      <c r="N65" s="36">
        <f t="shared" si="16"/>
        <v>0</v>
      </c>
      <c r="O65" s="36">
        <f t="shared" si="16"/>
        <v>0</v>
      </c>
      <c r="P65" s="36">
        <f t="shared" si="16"/>
        <v>0</v>
      </c>
      <c r="Q65" s="27">
        <f t="shared" si="15"/>
        <v>0</v>
      </c>
    </row>
    <row r="66" spans="2:17" ht="13.5">
      <c r="B66" s="49" t="s">
        <v>212</v>
      </c>
      <c r="C66" s="48" t="s">
        <v>74</v>
      </c>
      <c r="D66" s="26" t="s">
        <v>46</v>
      </c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27">
        <f t="shared" si="15"/>
        <v>0</v>
      </c>
    </row>
    <row r="67" spans="2:17" ht="13.5">
      <c r="B67" s="49" t="s">
        <v>213</v>
      </c>
      <c r="C67" s="48" t="s">
        <v>75</v>
      </c>
      <c r="D67" s="26" t="s">
        <v>46</v>
      </c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27">
        <f t="shared" si="15"/>
        <v>0</v>
      </c>
    </row>
    <row r="68" spans="2:17" ht="13.5">
      <c r="B68" s="49" t="s">
        <v>214</v>
      </c>
      <c r="C68" s="48" t="s">
        <v>83</v>
      </c>
      <c r="D68" s="26" t="s">
        <v>46</v>
      </c>
      <c r="E68" s="36">
        <f aca="true" t="shared" si="17" ref="E68:P68">E69+E70</f>
        <v>0</v>
      </c>
      <c r="F68" s="36">
        <f t="shared" si="17"/>
        <v>0</v>
      </c>
      <c r="G68" s="36">
        <f t="shared" si="17"/>
        <v>0</v>
      </c>
      <c r="H68" s="36">
        <f t="shared" si="17"/>
        <v>0</v>
      </c>
      <c r="I68" s="36">
        <f t="shared" si="17"/>
        <v>0</v>
      </c>
      <c r="J68" s="36">
        <f t="shared" si="17"/>
        <v>0</v>
      </c>
      <c r="K68" s="36">
        <f t="shared" si="17"/>
        <v>0</v>
      </c>
      <c r="L68" s="36">
        <f t="shared" si="17"/>
        <v>0</v>
      </c>
      <c r="M68" s="36">
        <f t="shared" si="17"/>
        <v>0</v>
      </c>
      <c r="N68" s="36">
        <f t="shared" si="17"/>
        <v>0</v>
      </c>
      <c r="O68" s="36">
        <f t="shared" si="17"/>
        <v>0</v>
      </c>
      <c r="P68" s="36">
        <f t="shared" si="17"/>
        <v>0</v>
      </c>
      <c r="Q68" s="27">
        <f t="shared" si="15"/>
        <v>0</v>
      </c>
    </row>
    <row r="69" spans="2:17" ht="13.5">
      <c r="B69" s="49" t="s">
        <v>215</v>
      </c>
      <c r="C69" s="48" t="s">
        <v>74</v>
      </c>
      <c r="D69" s="26" t="s">
        <v>46</v>
      </c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27">
        <f t="shared" si="15"/>
        <v>0</v>
      </c>
    </row>
    <row r="70" spans="2:17" ht="13.5">
      <c r="B70" s="49" t="s">
        <v>216</v>
      </c>
      <c r="C70" s="48" t="s">
        <v>75</v>
      </c>
      <c r="D70" s="26" t="s">
        <v>46</v>
      </c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27">
        <f t="shared" si="15"/>
        <v>0</v>
      </c>
    </row>
    <row r="71" spans="2:17" ht="13.5">
      <c r="B71" s="49" t="s">
        <v>217</v>
      </c>
      <c r="C71" s="48" t="s">
        <v>84</v>
      </c>
      <c r="D71" s="26" t="s">
        <v>46</v>
      </c>
      <c r="E71" s="36">
        <f aca="true" t="shared" si="18" ref="E71:P71">E72+E73</f>
        <v>0</v>
      </c>
      <c r="F71" s="36">
        <f t="shared" si="18"/>
        <v>0</v>
      </c>
      <c r="G71" s="36">
        <f t="shared" si="18"/>
        <v>0</v>
      </c>
      <c r="H71" s="36">
        <f t="shared" si="18"/>
        <v>0</v>
      </c>
      <c r="I71" s="36">
        <f t="shared" si="18"/>
        <v>0</v>
      </c>
      <c r="J71" s="36">
        <f t="shared" si="18"/>
        <v>0</v>
      </c>
      <c r="K71" s="36">
        <f t="shared" si="18"/>
        <v>0</v>
      </c>
      <c r="L71" s="36">
        <f t="shared" si="18"/>
        <v>0</v>
      </c>
      <c r="M71" s="36">
        <f t="shared" si="18"/>
        <v>0</v>
      </c>
      <c r="N71" s="36">
        <f t="shared" si="18"/>
        <v>0</v>
      </c>
      <c r="O71" s="36">
        <f t="shared" si="18"/>
        <v>0</v>
      </c>
      <c r="P71" s="36">
        <f t="shared" si="18"/>
        <v>0</v>
      </c>
      <c r="Q71" s="27">
        <f t="shared" si="15"/>
        <v>0</v>
      </c>
    </row>
    <row r="72" spans="2:17" ht="13.5">
      <c r="B72" s="49" t="s">
        <v>218</v>
      </c>
      <c r="C72" s="48" t="s">
        <v>74</v>
      </c>
      <c r="D72" s="26" t="s">
        <v>46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27">
        <f t="shared" si="15"/>
        <v>0</v>
      </c>
    </row>
    <row r="73" spans="2:17" ht="13.5">
      <c r="B73" s="49" t="s">
        <v>219</v>
      </c>
      <c r="C73" s="48" t="s">
        <v>75</v>
      </c>
      <c r="D73" s="26" t="s">
        <v>46</v>
      </c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27">
        <f t="shared" si="15"/>
        <v>0</v>
      </c>
    </row>
    <row r="74" spans="2:17" ht="13.5">
      <c r="B74" s="49"/>
      <c r="C74" s="28" t="s">
        <v>220</v>
      </c>
      <c r="D74" s="43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27"/>
    </row>
    <row r="75" spans="2:17" ht="13.5">
      <c r="B75" s="49" t="s">
        <v>221</v>
      </c>
      <c r="C75" s="25" t="s">
        <v>94</v>
      </c>
      <c r="D75" s="26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60"/>
    </row>
    <row r="76" spans="2:17" ht="13.5">
      <c r="B76" s="49" t="s">
        <v>222</v>
      </c>
      <c r="C76" s="25" t="s">
        <v>43</v>
      </c>
      <c r="D76" s="26" t="s">
        <v>42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54">
        <f>SUM(E76:P76)</f>
        <v>0</v>
      </c>
    </row>
    <row r="77" spans="2:17" ht="13.5">
      <c r="B77" s="49" t="s">
        <v>223</v>
      </c>
      <c r="C77" s="25" t="s">
        <v>45</v>
      </c>
      <c r="D77" s="26" t="s">
        <v>46</v>
      </c>
      <c r="E77" s="36">
        <f>E78+E81+E84</f>
        <v>0</v>
      </c>
      <c r="F77" s="36">
        <f aca="true" t="shared" si="19" ref="F77:P77">F78+F81+F84</f>
        <v>0</v>
      </c>
      <c r="G77" s="36">
        <f t="shared" si="19"/>
        <v>0</v>
      </c>
      <c r="H77" s="36">
        <f t="shared" si="19"/>
        <v>0</v>
      </c>
      <c r="I77" s="36">
        <f t="shared" si="19"/>
        <v>0</v>
      </c>
      <c r="J77" s="36">
        <f t="shared" si="19"/>
        <v>0</v>
      </c>
      <c r="K77" s="36">
        <f t="shared" si="19"/>
        <v>0</v>
      </c>
      <c r="L77" s="36">
        <f t="shared" si="19"/>
        <v>0</v>
      </c>
      <c r="M77" s="36">
        <f t="shared" si="19"/>
        <v>0</v>
      </c>
      <c r="N77" s="36">
        <f t="shared" si="19"/>
        <v>0</v>
      </c>
      <c r="O77" s="36">
        <f t="shared" si="19"/>
        <v>0</v>
      </c>
      <c r="P77" s="36">
        <f t="shared" si="19"/>
        <v>0</v>
      </c>
      <c r="Q77" s="27">
        <f aca="true" t="shared" si="20" ref="Q77:Q86">SUM(E77:P77)</f>
        <v>0</v>
      </c>
    </row>
    <row r="78" spans="2:17" ht="13.5">
      <c r="B78" s="49" t="s">
        <v>224</v>
      </c>
      <c r="C78" s="48" t="s">
        <v>82</v>
      </c>
      <c r="D78" s="26" t="s">
        <v>46</v>
      </c>
      <c r="E78" s="36">
        <f aca="true" t="shared" si="21" ref="E78:P78">E79+E80</f>
        <v>0</v>
      </c>
      <c r="F78" s="36">
        <f t="shared" si="21"/>
        <v>0</v>
      </c>
      <c r="G78" s="36">
        <f t="shared" si="21"/>
        <v>0</v>
      </c>
      <c r="H78" s="36">
        <f t="shared" si="21"/>
        <v>0</v>
      </c>
      <c r="I78" s="36">
        <f t="shared" si="21"/>
        <v>0</v>
      </c>
      <c r="J78" s="36">
        <f t="shared" si="21"/>
        <v>0</v>
      </c>
      <c r="K78" s="36">
        <f t="shared" si="21"/>
        <v>0</v>
      </c>
      <c r="L78" s="36">
        <f t="shared" si="21"/>
        <v>0</v>
      </c>
      <c r="M78" s="36">
        <f t="shared" si="21"/>
        <v>0</v>
      </c>
      <c r="N78" s="36">
        <f t="shared" si="21"/>
        <v>0</v>
      </c>
      <c r="O78" s="36">
        <f t="shared" si="21"/>
        <v>0</v>
      </c>
      <c r="P78" s="36">
        <f t="shared" si="21"/>
        <v>0</v>
      </c>
      <c r="Q78" s="27">
        <f t="shared" si="20"/>
        <v>0</v>
      </c>
    </row>
    <row r="79" spans="2:17" ht="13.5">
      <c r="B79" s="49" t="s">
        <v>225</v>
      </c>
      <c r="C79" s="48" t="s">
        <v>74</v>
      </c>
      <c r="D79" s="26" t="s">
        <v>46</v>
      </c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27">
        <f t="shared" si="20"/>
        <v>0</v>
      </c>
    </row>
    <row r="80" spans="2:17" ht="13.5">
      <c r="B80" s="49" t="s">
        <v>226</v>
      </c>
      <c r="C80" s="48" t="s">
        <v>75</v>
      </c>
      <c r="D80" s="26" t="s">
        <v>46</v>
      </c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27">
        <f t="shared" si="20"/>
        <v>0</v>
      </c>
    </row>
    <row r="81" spans="2:17" ht="13.5">
      <c r="B81" s="49" t="s">
        <v>227</v>
      </c>
      <c r="C81" s="48" t="s">
        <v>83</v>
      </c>
      <c r="D81" s="26" t="s">
        <v>46</v>
      </c>
      <c r="E81" s="36">
        <f aca="true" t="shared" si="22" ref="E81:P81">E82+E83</f>
        <v>0</v>
      </c>
      <c r="F81" s="36">
        <f t="shared" si="22"/>
        <v>0</v>
      </c>
      <c r="G81" s="36">
        <f t="shared" si="22"/>
        <v>0</v>
      </c>
      <c r="H81" s="36">
        <f t="shared" si="22"/>
        <v>0</v>
      </c>
      <c r="I81" s="36">
        <f t="shared" si="22"/>
        <v>0</v>
      </c>
      <c r="J81" s="36">
        <f t="shared" si="22"/>
        <v>0</v>
      </c>
      <c r="K81" s="36">
        <f t="shared" si="22"/>
        <v>0</v>
      </c>
      <c r="L81" s="36">
        <f t="shared" si="22"/>
        <v>0</v>
      </c>
      <c r="M81" s="36">
        <f t="shared" si="22"/>
        <v>0</v>
      </c>
      <c r="N81" s="36">
        <f t="shared" si="22"/>
        <v>0</v>
      </c>
      <c r="O81" s="36">
        <f t="shared" si="22"/>
        <v>0</v>
      </c>
      <c r="P81" s="36">
        <f t="shared" si="22"/>
        <v>0</v>
      </c>
      <c r="Q81" s="27">
        <f t="shared" si="20"/>
        <v>0</v>
      </c>
    </row>
    <row r="82" spans="2:17" ht="13.5">
      <c r="B82" s="49" t="s">
        <v>228</v>
      </c>
      <c r="C82" s="48" t="s">
        <v>74</v>
      </c>
      <c r="D82" s="26" t="s">
        <v>46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27">
        <f t="shared" si="20"/>
        <v>0</v>
      </c>
    </row>
    <row r="83" spans="2:17" ht="13.5">
      <c r="B83" s="49" t="s">
        <v>229</v>
      </c>
      <c r="C83" s="48" t="s">
        <v>75</v>
      </c>
      <c r="D83" s="26" t="s">
        <v>46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27">
        <f t="shared" si="20"/>
        <v>0</v>
      </c>
    </row>
    <row r="84" spans="2:17" ht="13.5">
      <c r="B84" s="49" t="s">
        <v>230</v>
      </c>
      <c r="C84" s="48" t="s">
        <v>84</v>
      </c>
      <c r="D84" s="26" t="s">
        <v>46</v>
      </c>
      <c r="E84" s="36">
        <f aca="true" t="shared" si="23" ref="E84:P84">E85+E86</f>
        <v>0</v>
      </c>
      <c r="F84" s="36">
        <f t="shared" si="23"/>
        <v>0</v>
      </c>
      <c r="G84" s="36">
        <f t="shared" si="23"/>
        <v>0</v>
      </c>
      <c r="H84" s="36">
        <f t="shared" si="23"/>
        <v>0</v>
      </c>
      <c r="I84" s="36">
        <f t="shared" si="23"/>
        <v>0</v>
      </c>
      <c r="J84" s="36">
        <f t="shared" si="23"/>
        <v>0</v>
      </c>
      <c r="K84" s="36">
        <f t="shared" si="23"/>
        <v>0</v>
      </c>
      <c r="L84" s="36">
        <f t="shared" si="23"/>
        <v>0</v>
      </c>
      <c r="M84" s="36">
        <f t="shared" si="23"/>
        <v>0</v>
      </c>
      <c r="N84" s="36">
        <f t="shared" si="23"/>
        <v>0</v>
      </c>
      <c r="O84" s="36">
        <f t="shared" si="23"/>
        <v>0</v>
      </c>
      <c r="P84" s="36">
        <f t="shared" si="23"/>
        <v>0</v>
      </c>
      <c r="Q84" s="27">
        <f t="shared" si="20"/>
        <v>0</v>
      </c>
    </row>
    <row r="85" spans="2:17" ht="13.5">
      <c r="B85" s="49" t="s">
        <v>231</v>
      </c>
      <c r="C85" s="48" t="s">
        <v>74</v>
      </c>
      <c r="D85" s="26" t="s">
        <v>46</v>
      </c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27">
        <f t="shared" si="20"/>
        <v>0</v>
      </c>
    </row>
    <row r="86" spans="2:17" ht="13.5">
      <c r="B86" s="49" t="s">
        <v>232</v>
      </c>
      <c r="C86" s="48" t="s">
        <v>75</v>
      </c>
      <c r="D86" s="26" t="s">
        <v>46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27">
        <f t="shared" si="20"/>
        <v>0</v>
      </c>
    </row>
    <row r="87" spans="2:17" ht="13.5">
      <c r="B87" s="49"/>
      <c r="C87" s="28" t="s">
        <v>54</v>
      </c>
      <c r="D87" s="2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27"/>
    </row>
    <row r="88" spans="2:17" ht="13.5">
      <c r="B88" s="49" t="s">
        <v>233</v>
      </c>
      <c r="C88" s="25" t="s">
        <v>94</v>
      </c>
      <c r="D88" s="26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60"/>
    </row>
    <row r="89" spans="2:17" ht="13.5">
      <c r="B89" s="49" t="s">
        <v>234</v>
      </c>
      <c r="C89" s="25" t="s">
        <v>43</v>
      </c>
      <c r="D89" s="26" t="s">
        <v>42</v>
      </c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54">
        <f aca="true" t="shared" si="24" ref="Q89:Q94">SUM(E89:P89)</f>
        <v>0</v>
      </c>
    </row>
    <row r="90" spans="2:17" ht="13.5">
      <c r="B90" s="49" t="s">
        <v>235</v>
      </c>
      <c r="C90" s="25" t="s">
        <v>45</v>
      </c>
      <c r="D90" s="26" t="s">
        <v>46</v>
      </c>
      <c r="E90" s="36">
        <f aca="true" t="shared" si="25" ref="E90:P90">E91+E92+E93</f>
        <v>0</v>
      </c>
      <c r="F90" s="36">
        <f t="shared" si="25"/>
        <v>0</v>
      </c>
      <c r="G90" s="36">
        <f t="shared" si="25"/>
        <v>0</v>
      </c>
      <c r="H90" s="36">
        <f t="shared" si="25"/>
        <v>0</v>
      </c>
      <c r="I90" s="36">
        <f t="shared" si="25"/>
        <v>0</v>
      </c>
      <c r="J90" s="36">
        <f t="shared" si="25"/>
        <v>0</v>
      </c>
      <c r="K90" s="36">
        <f t="shared" si="25"/>
        <v>0</v>
      </c>
      <c r="L90" s="36">
        <f t="shared" si="25"/>
        <v>0</v>
      </c>
      <c r="M90" s="36">
        <f t="shared" si="25"/>
        <v>0</v>
      </c>
      <c r="N90" s="36">
        <f t="shared" si="25"/>
        <v>0</v>
      </c>
      <c r="O90" s="36">
        <f t="shared" si="25"/>
        <v>0</v>
      </c>
      <c r="P90" s="36">
        <f t="shared" si="25"/>
        <v>0</v>
      </c>
      <c r="Q90" s="27">
        <f t="shared" si="24"/>
        <v>0</v>
      </c>
    </row>
    <row r="91" spans="2:17" ht="13.5">
      <c r="B91" s="49" t="s">
        <v>236</v>
      </c>
      <c r="C91" s="48" t="s">
        <v>88</v>
      </c>
      <c r="D91" s="26" t="s">
        <v>46</v>
      </c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27">
        <f t="shared" si="24"/>
        <v>0</v>
      </c>
    </row>
    <row r="92" spans="2:17" ht="13.5">
      <c r="B92" s="49" t="s">
        <v>237</v>
      </c>
      <c r="C92" s="48" t="s">
        <v>89</v>
      </c>
      <c r="D92" s="26" t="s">
        <v>46</v>
      </c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27">
        <f t="shared" si="24"/>
        <v>0</v>
      </c>
    </row>
    <row r="93" spans="2:17" ht="13.5">
      <c r="B93" s="103" t="s">
        <v>238</v>
      </c>
      <c r="C93" s="155" t="s">
        <v>90</v>
      </c>
      <c r="D93" s="45" t="s">
        <v>46</v>
      </c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47">
        <f t="shared" si="24"/>
        <v>0</v>
      </c>
    </row>
    <row r="94" spans="2:17" ht="13.5">
      <c r="B94" s="183" t="s">
        <v>21</v>
      </c>
      <c r="C94" s="19" t="s">
        <v>183</v>
      </c>
      <c r="D94" s="31" t="s">
        <v>46</v>
      </c>
      <c r="E94" s="163">
        <f aca="true" t="shared" si="26" ref="E94:P94">E97+E100</f>
        <v>0</v>
      </c>
      <c r="F94" s="163">
        <f t="shared" si="26"/>
        <v>0</v>
      </c>
      <c r="G94" s="163">
        <f t="shared" si="26"/>
        <v>0</v>
      </c>
      <c r="H94" s="163">
        <f t="shared" si="26"/>
        <v>0</v>
      </c>
      <c r="I94" s="163">
        <f t="shared" si="26"/>
        <v>0</v>
      </c>
      <c r="J94" s="163">
        <f t="shared" si="26"/>
        <v>0</v>
      </c>
      <c r="K94" s="163">
        <f t="shared" si="26"/>
        <v>0</v>
      </c>
      <c r="L94" s="163">
        <f t="shared" si="26"/>
        <v>0</v>
      </c>
      <c r="M94" s="163">
        <f t="shared" si="26"/>
        <v>0</v>
      </c>
      <c r="N94" s="163">
        <f t="shared" si="26"/>
        <v>0</v>
      </c>
      <c r="O94" s="163">
        <f t="shared" si="26"/>
        <v>0</v>
      </c>
      <c r="P94" s="163">
        <f t="shared" si="26"/>
        <v>0</v>
      </c>
      <c r="Q94" s="33">
        <f t="shared" si="24"/>
        <v>0</v>
      </c>
    </row>
    <row r="95" spans="2:17" ht="13.5">
      <c r="B95" s="101" t="s">
        <v>184</v>
      </c>
      <c r="C95" s="184" t="s">
        <v>185</v>
      </c>
      <c r="D95" s="102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6"/>
    </row>
    <row r="96" spans="2:17" ht="13.5">
      <c r="B96" s="49" t="s">
        <v>186</v>
      </c>
      <c r="C96" s="187" t="s">
        <v>187</v>
      </c>
      <c r="D96" s="26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27"/>
    </row>
    <row r="97" spans="2:17" ht="13.5">
      <c r="B97" s="49" t="s">
        <v>188</v>
      </c>
      <c r="C97" s="187" t="s">
        <v>45</v>
      </c>
      <c r="D97" s="26" t="s">
        <v>46</v>
      </c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27">
        <f>SUM(E97:P97)</f>
        <v>0</v>
      </c>
    </row>
    <row r="98" spans="2:17" ht="13.5">
      <c r="B98" s="49" t="s">
        <v>189</v>
      </c>
      <c r="C98" s="188" t="s">
        <v>190</v>
      </c>
      <c r="D98" s="26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189"/>
    </row>
    <row r="99" spans="2:17" ht="13.5">
      <c r="B99" s="49" t="s">
        <v>191</v>
      </c>
      <c r="C99" s="187" t="s">
        <v>192</v>
      </c>
      <c r="D99" s="26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27"/>
    </row>
    <row r="100" spans="2:17" ht="13.5">
      <c r="B100" s="103" t="s">
        <v>193</v>
      </c>
      <c r="C100" s="190" t="s">
        <v>45</v>
      </c>
      <c r="D100" s="45" t="s">
        <v>46</v>
      </c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47">
        <f>SUM(E100:P100)</f>
        <v>0</v>
      </c>
    </row>
    <row r="101" spans="2:17" ht="14.25" thickBot="1">
      <c r="B101" s="178" t="s">
        <v>194</v>
      </c>
      <c r="C101" s="191" t="s">
        <v>55</v>
      </c>
      <c r="D101" s="180" t="s">
        <v>46</v>
      </c>
      <c r="E101" s="181">
        <f>E18+E25+E94</f>
        <v>0</v>
      </c>
      <c r="F101" s="181">
        <f aca="true" t="shared" si="27" ref="F101:P101">F18+F25+F94</f>
        <v>0</v>
      </c>
      <c r="G101" s="181">
        <f t="shared" si="27"/>
        <v>0</v>
      </c>
      <c r="H101" s="181">
        <f t="shared" si="27"/>
        <v>0</v>
      </c>
      <c r="I101" s="181">
        <f t="shared" si="27"/>
        <v>0</v>
      </c>
      <c r="J101" s="181">
        <f t="shared" si="27"/>
        <v>0</v>
      </c>
      <c r="K101" s="181">
        <f t="shared" si="27"/>
        <v>0</v>
      </c>
      <c r="L101" s="181">
        <f t="shared" si="27"/>
        <v>0</v>
      </c>
      <c r="M101" s="181">
        <f t="shared" si="27"/>
        <v>0</v>
      </c>
      <c r="N101" s="181">
        <f t="shared" si="27"/>
        <v>0</v>
      </c>
      <c r="O101" s="181">
        <f t="shared" si="27"/>
        <v>0</v>
      </c>
      <c r="P101" s="181">
        <f t="shared" si="27"/>
        <v>0</v>
      </c>
      <c r="Q101" s="192">
        <f>SUM(E101:P101)</f>
        <v>0</v>
      </c>
    </row>
    <row r="102" ht="14.25" thickTop="1"/>
  </sheetData>
  <sheetProtection/>
  <mergeCells count="5">
    <mergeCell ref="B7:Q7"/>
    <mergeCell ref="B10:B11"/>
    <mergeCell ref="C10:C11"/>
    <mergeCell ref="E10:Q10"/>
    <mergeCell ref="D10:D11"/>
  </mergeCells>
  <printOptions horizontalCentered="1"/>
  <pageMargins left="0.31496062992125984" right="0.1968503937007874" top="0.2362204724409449" bottom="0.35433070866141736" header="0.15748031496062992" footer="0.15748031496062992"/>
  <pageSetup horizontalDpi="600" verticalDpi="600" orientation="portrait" paperSize="9" scale="53" r:id="rId1"/>
  <headerFooter alignWithMargins="0">
    <oddFooter>&amp;CСтрана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2.7109375" style="50" customWidth="1"/>
    <col min="2" max="2" width="6.7109375" style="50" customWidth="1"/>
    <col min="3" max="3" width="25.7109375" style="50" customWidth="1"/>
    <col min="4" max="12" width="11.421875" style="50" customWidth="1"/>
    <col min="13" max="13" width="3.00390625" style="50" customWidth="1"/>
    <col min="14" max="16384" width="9.140625" style="50" customWidth="1"/>
  </cols>
  <sheetData>
    <row r="1" spans="1:13" ht="13.5">
      <c r="A1" s="11" t="s">
        <v>25</v>
      </c>
      <c r="B1" s="12"/>
      <c r="C1" s="11"/>
      <c r="D1" s="10"/>
      <c r="E1" s="51"/>
      <c r="F1" s="51"/>
      <c r="G1" s="51"/>
      <c r="H1" s="51"/>
      <c r="I1" s="51"/>
      <c r="J1" s="51"/>
      <c r="K1" s="51"/>
      <c r="L1" s="51"/>
      <c r="M1" s="51"/>
    </row>
    <row r="2" spans="1:13" ht="13.5">
      <c r="A2" s="11"/>
      <c r="B2" s="12"/>
      <c r="C2" s="11"/>
      <c r="D2" s="10"/>
      <c r="E2" s="51"/>
      <c r="F2" s="51"/>
      <c r="G2" s="51"/>
      <c r="H2" s="51"/>
      <c r="I2" s="51"/>
      <c r="J2" s="51"/>
      <c r="K2" s="51"/>
      <c r="L2" s="51"/>
      <c r="M2" s="51"/>
    </row>
    <row r="3" spans="1:13" ht="13.5">
      <c r="A3" s="9"/>
      <c r="B3" s="9" t="str">
        <f>+CONCATENATE('Poc.strana'!$A$22," ",'Poc.strana'!$C$22)</f>
        <v>Назив енергетског субјекта: </v>
      </c>
      <c r="C3" s="9"/>
      <c r="D3" s="10"/>
      <c r="E3" s="51"/>
      <c r="F3" s="51"/>
      <c r="G3" s="51"/>
      <c r="H3" s="51"/>
      <c r="I3" s="51"/>
      <c r="J3" s="51"/>
      <c r="K3" s="51"/>
      <c r="L3" s="51"/>
      <c r="M3" s="51"/>
    </row>
    <row r="4" spans="1:13" ht="13.5">
      <c r="A4" s="9"/>
      <c r="B4" s="9" t="str">
        <f>+CONCATENATE('Poc.strana'!$A$35," ",'Poc.strana'!$C$35)</f>
        <v>Датум обраде: </v>
      </c>
      <c r="C4" s="9"/>
      <c r="D4" s="10"/>
      <c r="E4" s="51"/>
      <c r="F4" s="51"/>
      <c r="G4" s="51"/>
      <c r="H4" s="51"/>
      <c r="I4" s="51"/>
      <c r="J4" s="51"/>
      <c r="K4" s="51"/>
      <c r="L4" s="51"/>
      <c r="M4" s="51"/>
    </row>
    <row r="5" spans="1:13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3.5">
      <c r="A6" s="51"/>
      <c r="B6" s="5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3.5">
      <c r="A7" s="51"/>
      <c r="B7" s="238" t="str">
        <f>CONCATENATE("Табела ЕТ-6-3 БРОЈ, УГОВОРЕНА СНАГА И ПОТРОШЊЕ ПО КАTEГОРИЈАМА КУПАЦА")</f>
        <v>Табела ЕТ-6-3 БРОЈ, УГОВОРЕНА СНАГА И ПОТРОШЊЕ ПО КАTEГОРИЈАМА КУПАЦА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51"/>
    </row>
    <row r="8" spans="1:13" ht="13.5">
      <c r="A8" s="51"/>
      <c r="B8" s="51"/>
      <c r="C8" s="52"/>
      <c r="D8" s="51"/>
      <c r="E8" s="53"/>
      <c r="F8" s="52"/>
      <c r="G8" s="51"/>
      <c r="H8" s="51"/>
      <c r="I8" s="52"/>
      <c r="J8" s="51"/>
      <c r="K8" s="51"/>
      <c r="L8" s="51"/>
      <c r="M8" s="51"/>
    </row>
    <row r="9" spans="1:13" ht="14.25" thickBot="1">
      <c r="A9" s="51"/>
      <c r="B9" s="51"/>
      <c r="C9" s="52"/>
      <c r="D9" s="51"/>
      <c r="E9" s="53"/>
      <c r="F9" s="52"/>
      <c r="G9" s="51"/>
      <c r="H9" s="51"/>
      <c r="I9" s="52"/>
      <c r="J9" s="51"/>
      <c r="K9" s="51"/>
      <c r="L9" s="51"/>
      <c r="M9" s="51"/>
    </row>
    <row r="10" spans="1:13" ht="13.5" customHeight="1" thickTop="1">
      <c r="A10" s="51"/>
      <c r="B10" s="239" t="s">
        <v>0</v>
      </c>
      <c r="C10" s="242" t="s">
        <v>78</v>
      </c>
      <c r="D10" s="222" t="str">
        <f>CONCATENATE("Стање на крају ",'Poc.strana'!C25-2,". године")</f>
        <v>Стање на крају 2015. године</v>
      </c>
      <c r="E10" s="223"/>
      <c r="F10" s="224"/>
      <c r="G10" s="222" t="str">
        <f>CONCATENATE("Стање реализација/план-крај ",'Poc.strana'!C25-1,". год.")</f>
        <v>Стање реализација/план-крај 2016. год.</v>
      </c>
      <c r="H10" s="223"/>
      <c r="I10" s="224"/>
      <c r="J10" s="222" t="str">
        <f>CONCATENATE("Планирано на крају ",'Poc.strana'!C25,". године")</f>
        <v>Планирано на крају 2017. године</v>
      </c>
      <c r="K10" s="223"/>
      <c r="L10" s="225"/>
      <c r="M10" s="51"/>
    </row>
    <row r="11" spans="1:13" ht="21" customHeight="1">
      <c r="A11" s="51"/>
      <c r="B11" s="240"/>
      <c r="C11" s="243"/>
      <c r="D11" s="226" t="s">
        <v>106</v>
      </c>
      <c r="E11" s="229" t="s">
        <v>145</v>
      </c>
      <c r="F11" s="232" t="s">
        <v>146</v>
      </c>
      <c r="G11" s="226" t="s">
        <v>106</v>
      </c>
      <c r="H11" s="229" t="s">
        <v>145</v>
      </c>
      <c r="I11" s="232" t="s">
        <v>146</v>
      </c>
      <c r="J11" s="226" t="s">
        <v>106</v>
      </c>
      <c r="K11" s="229" t="s">
        <v>145</v>
      </c>
      <c r="L11" s="235" t="s">
        <v>146</v>
      </c>
      <c r="M11" s="51"/>
    </row>
    <row r="12" spans="1:13" ht="21" customHeight="1">
      <c r="A12" s="51"/>
      <c r="B12" s="240"/>
      <c r="C12" s="243"/>
      <c r="D12" s="227"/>
      <c r="E12" s="230"/>
      <c r="F12" s="233"/>
      <c r="G12" s="227"/>
      <c r="H12" s="230"/>
      <c r="I12" s="233"/>
      <c r="J12" s="227"/>
      <c r="K12" s="230"/>
      <c r="L12" s="236"/>
      <c r="M12" s="51"/>
    </row>
    <row r="13" spans="1:13" ht="21" customHeight="1">
      <c r="A13" s="51"/>
      <c r="B13" s="241"/>
      <c r="C13" s="244"/>
      <c r="D13" s="228"/>
      <c r="E13" s="231"/>
      <c r="F13" s="234"/>
      <c r="G13" s="228"/>
      <c r="H13" s="231"/>
      <c r="I13" s="234"/>
      <c r="J13" s="228"/>
      <c r="K13" s="231"/>
      <c r="L13" s="237"/>
      <c r="M13" s="51"/>
    </row>
    <row r="14" spans="1:13" ht="15.75" customHeight="1">
      <c r="A14" s="51"/>
      <c r="B14" s="62" t="s">
        <v>56</v>
      </c>
      <c r="C14" s="54" t="s">
        <v>79</v>
      </c>
      <c r="D14" s="75">
        <f>D15</f>
        <v>0</v>
      </c>
      <c r="E14" s="76">
        <f aca="true" t="shared" si="0" ref="E14:L14">E15</f>
        <v>0</v>
      </c>
      <c r="F14" s="77">
        <f t="shared" si="0"/>
        <v>0</v>
      </c>
      <c r="G14" s="75">
        <f t="shared" si="0"/>
        <v>0</v>
      </c>
      <c r="H14" s="76">
        <f t="shared" si="0"/>
        <v>0</v>
      </c>
      <c r="I14" s="77">
        <f t="shared" si="0"/>
        <v>0</v>
      </c>
      <c r="J14" s="75">
        <f t="shared" si="0"/>
        <v>0</v>
      </c>
      <c r="K14" s="76">
        <f t="shared" si="0"/>
        <v>0</v>
      </c>
      <c r="L14" s="87">
        <f t="shared" si="0"/>
        <v>0</v>
      </c>
      <c r="M14" s="51"/>
    </row>
    <row r="15" spans="1:13" ht="15.75" customHeight="1">
      <c r="A15" s="51"/>
      <c r="B15" s="63" t="s">
        <v>18</v>
      </c>
      <c r="C15" s="55" t="s">
        <v>91</v>
      </c>
      <c r="D15" s="112"/>
      <c r="E15" s="113"/>
      <c r="F15" s="114"/>
      <c r="G15" s="112"/>
      <c r="H15" s="113"/>
      <c r="I15" s="114"/>
      <c r="J15" s="112"/>
      <c r="K15" s="113"/>
      <c r="L15" s="115"/>
      <c r="M15" s="51"/>
    </row>
    <row r="16" spans="1:13" ht="15.75" customHeight="1">
      <c r="A16" s="51"/>
      <c r="B16" s="67" t="s">
        <v>57</v>
      </c>
      <c r="C16" s="59" t="s">
        <v>80</v>
      </c>
      <c r="D16" s="81">
        <f>D27+D17</f>
        <v>0</v>
      </c>
      <c r="E16" s="82">
        <f aca="true" t="shared" si="1" ref="E16:L16">E27+E17</f>
        <v>0</v>
      </c>
      <c r="F16" s="83">
        <f t="shared" si="1"/>
        <v>0</v>
      </c>
      <c r="G16" s="81">
        <f t="shared" si="1"/>
        <v>0</v>
      </c>
      <c r="H16" s="82">
        <f t="shared" si="1"/>
        <v>0</v>
      </c>
      <c r="I16" s="83">
        <f t="shared" si="1"/>
        <v>0</v>
      </c>
      <c r="J16" s="81">
        <f t="shared" si="1"/>
        <v>0</v>
      </c>
      <c r="K16" s="82">
        <f t="shared" si="1"/>
        <v>0</v>
      </c>
      <c r="L16" s="89">
        <f t="shared" si="1"/>
        <v>0</v>
      </c>
      <c r="M16" s="51"/>
    </row>
    <row r="17" spans="1:13" ht="15.75" customHeight="1">
      <c r="A17" s="51"/>
      <c r="B17" s="63" t="s">
        <v>19</v>
      </c>
      <c r="C17" s="104" t="s">
        <v>58</v>
      </c>
      <c r="D17" s="78">
        <f>D18+D21+D24</f>
        <v>0</v>
      </c>
      <c r="E17" s="79">
        <f aca="true" t="shared" si="2" ref="E17:L17">E18+E21+E24</f>
        <v>0</v>
      </c>
      <c r="F17" s="80">
        <f t="shared" si="2"/>
        <v>0</v>
      </c>
      <c r="G17" s="78">
        <f t="shared" si="2"/>
        <v>0</v>
      </c>
      <c r="H17" s="79">
        <f t="shared" si="2"/>
        <v>0</v>
      </c>
      <c r="I17" s="80">
        <f t="shared" si="2"/>
        <v>0</v>
      </c>
      <c r="J17" s="78">
        <f t="shared" si="2"/>
        <v>0</v>
      </c>
      <c r="K17" s="79">
        <f t="shared" si="2"/>
        <v>0</v>
      </c>
      <c r="L17" s="88">
        <f t="shared" si="2"/>
        <v>0</v>
      </c>
      <c r="M17" s="51"/>
    </row>
    <row r="18" spans="1:13" ht="15.75" customHeight="1">
      <c r="A18" s="51"/>
      <c r="B18" s="64">
        <v>2.1</v>
      </c>
      <c r="C18" s="56" t="s">
        <v>95</v>
      </c>
      <c r="D18" s="93">
        <f>D19+D20</f>
        <v>0</v>
      </c>
      <c r="E18" s="94">
        <f aca="true" t="shared" si="3" ref="E18:L18">E19+E20</f>
        <v>0</v>
      </c>
      <c r="F18" s="95">
        <f t="shared" si="3"/>
        <v>0</v>
      </c>
      <c r="G18" s="93">
        <f t="shared" si="3"/>
        <v>0</v>
      </c>
      <c r="H18" s="94">
        <f t="shared" si="3"/>
        <v>0</v>
      </c>
      <c r="I18" s="95">
        <f t="shared" si="3"/>
        <v>0</v>
      </c>
      <c r="J18" s="93">
        <f t="shared" si="3"/>
        <v>0</v>
      </c>
      <c r="K18" s="94">
        <f t="shared" si="3"/>
        <v>0</v>
      </c>
      <c r="L18" s="96">
        <f t="shared" si="3"/>
        <v>0</v>
      </c>
      <c r="M18" s="51"/>
    </row>
    <row r="19" spans="1:13" ht="15.75" customHeight="1">
      <c r="A19" s="51"/>
      <c r="B19" s="65" t="s">
        <v>115</v>
      </c>
      <c r="C19" s="57" t="s">
        <v>92</v>
      </c>
      <c r="D19" s="116"/>
      <c r="E19" s="117"/>
      <c r="F19" s="118"/>
      <c r="G19" s="116"/>
      <c r="H19" s="117"/>
      <c r="I19" s="118"/>
      <c r="J19" s="116"/>
      <c r="K19" s="117"/>
      <c r="L19" s="119"/>
      <c r="M19" s="51"/>
    </row>
    <row r="20" spans="1:13" ht="15.75" customHeight="1">
      <c r="A20" s="51"/>
      <c r="B20" s="65" t="s">
        <v>116</v>
      </c>
      <c r="C20" s="57" t="s">
        <v>93</v>
      </c>
      <c r="D20" s="116"/>
      <c r="E20" s="117"/>
      <c r="F20" s="118"/>
      <c r="G20" s="116"/>
      <c r="H20" s="117"/>
      <c r="I20" s="118"/>
      <c r="J20" s="116"/>
      <c r="K20" s="117"/>
      <c r="L20" s="119"/>
      <c r="M20" s="51"/>
    </row>
    <row r="21" spans="1:13" ht="15.75" customHeight="1">
      <c r="A21" s="51"/>
      <c r="B21" s="65">
        <v>2.2</v>
      </c>
      <c r="C21" s="57" t="s">
        <v>52</v>
      </c>
      <c r="D21" s="97">
        <f>D22+D23</f>
        <v>0</v>
      </c>
      <c r="E21" s="98">
        <f aca="true" t="shared" si="4" ref="E21:L21">E22+E23</f>
        <v>0</v>
      </c>
      <c r="F21" s="99">
        <f t="shared" si="4"/>
        <v>0</v>
      </c>
      <c r="G21" s="97">
        <f t="shared" si="4"/>
        <v>0</v>
      </c>
      <c r="H21" s="98">
        <f t="shared" si="4"/>
        <v>0</v>
      </c>
      <c r="I21" s="99">
        <f t="shared" si="4"/>
        <v>0</v>
      </c>
      <c r="J21" s="97">
        <f t="shared" si="4"/>
        <v>0</v>
      </c>
      <c r="K21" s="98">
        <f t="shared" si="4"/>
        <v>0</v>
      </c>
      <c r="L21" s="100">
        <f t="shared" si="4"/>
        <v>0</v>
      </c>
      <c r="M21" s="51"/>
    </row>
    <row r="22" spans="1:13" ht="15.75" customHeight="1">
      <c r="A22" s="51"/>
      <c r="B22" s="65" t="s">
        <v>16</v>
      </c>
      <c r="C22" s="57" t="s">
        <v>92</v>
      </c>
      <c r="D22" s="116"/>
      <c r="E22" s="117"/>
      <c r="F22" s="118"/>
      <c r="G22" s="116"/>
      <c r="H22" s="117"/>
      <c r="I22" s="118"/>
      <c r="J22" s="116"/>
      <c r="K22" s="117"/>
      <c r="L22" s="119"/>
      <c r="M22" s="51"/>
    </row>
    <row r="23" spans="1:13" ht="15.75" customHeight="1">
      <c r="A23" s="51"/>
      <c r="B23" s="105" t="s">
        <v>17</v>
      </c>
      <c r="C23" s="106" t="s">
        <v>93</v>
      </c>
      <c r="D23" s="124"/>
      <c r="E23" s="125"/>
      <c r="F23" s="126"/>
      <c r="G23" s="124"/>
      <c r="H23" s="125"/>
      <c r="I23" s="126"/>
      <c r="J23" s="124"/>
      <c r="K23" s="125"/>
      <c r="L23" s="127"/>
      <c r="M23" s="51"/>
    </row>
    <row r="24" spans="1:13" ht="25.5" customHeight="1">
      <c r="A24" s="51"/>
      <c r="B24" s="105">
        <v>2.3</v>
      </c>
      <c r="C24" s="106" t="s">
        <v>96</v>
      </c>
      <c r="D24" s="97">
        <f>D25+D26</f>
        <v>0</v>
      </c>
      <c r="E24" s="98">
        <f aca="true" t="shared" si="5" ref="E24:L24">E25+E26</f>
        <v>0</v>
      </c>
      <c r="F24" s="99">
        <f t="shared" si="5"/>
        <v>0</v>
      </c>
      <c r="G24" s="97">
        <f t="shared" si="5"/>
        <v>0</v>
      </c>
      <c r="H24" s="98">
        <f t="shared" si="5"/>
        <v>0</v>
      </c>
      <c r="I24" s="99">
        <f t="shared" si="5"/>
        <v>0</v>
      </c>
      <c r="J24" s="97">
        <f t="shared" si="5"/>
        <v>0</v>
      </c>
      <c r="K24" s="98">
        <f t="shared" si="5"/>
        <v>0</v>
      </c>
      <c r="L24" s="100">
        <f t="shared" si="5"/>
        <v>0</v>
      </c>
      <c r="M24" s="51"/>
    </row>
    <row r="25" spans="1:13" ht="15.75" customHeight="1">
      <c r="A25" s="51"/>
      <c r="B25" s="105" t="s">
        <v>67</v>
      </c>
      <c r="C25" s="57" t="s">
        <v>92</v>
      </c>
      <c r="D25" s="124"/>
      <c r="E25" s="125"/>
      <c r="F25" s="126"/>
      <c r="G25" s="124"/>
      <c r="H25" s="125"/>
      <c r="I25" s="126"/>
      <c r="J25" s="124"/>
      <c r="K25" s="125"/>
      <c r="L25" s="127"/>
      <c r="M25" s="51"/>
    </row>
    <row r="26" spans="1:13" ht="15.75" customHeight="1">
      <c r="A26" s="51"/>
      <c r="B26" s="66" t="s">
        <v>68</v>
      </c>
      <c r="C26" s="58" t="s">
        <v>93</v>
      </c>
      <c r="D26" s="120"/>
      <c r="E26" s="121"/>
      <c r="F26" s="122"/>
      <c r="G26" s="120"/>
      <c r="H26" s="121"/>
      <c r="I26" s="122"/>
      <c r="J26" s="120"/>
      <c r="K26" s="121"/>
      <c r="L26" s="123"/>
      <c r="M26" s="51"/>
    </row>
    <row r="27" spans="1:13" ht="15.75" customHeight="1">
      <c r="A27" s="51"/>
      <c r="B27" s="62">
        <v>5</v>
      </c>
      <c r="C27" s="107" t="s">
        <v>59</v>
      </c>
      <c r="D27" s="78">
        <f aca="true" t="shared" si="6" ref="D27:L27">D28+D31</f>
        <v>0</v>
      </c>
      <c r="E27" s="79">
        <f t="shared" si="6"/>
        <v>0</v>
      </c>
      <c r="F27" s="80">
        <f t="shared" si="6"/>
        <v>0</v>
      </c>
      <c r="G27" s="78">
        <f t="shared" si="6"/>
        <v>0</v>
      </c>
      <c r="H27" s="79">
        <f t="shared" si="6"/>
        <v>0</v>
      </c>
      <c r="I27" s="80">
        <f t="shared" si="6"/>
        <v>0</v>
      </c>
      <c r="J27" s="78">
        <f t="shared" si="6"/>
        <v>0</v>
      </c>
      <c r="K27" s="79">
        <f t="shared" si="6"/>
        <v>0</v>
      </c>
      <c r="L27" s="88">
        <f t="shared" si="6"/>
        <v>0</v>
      </c>
      <c r="M27" s="51"/>
    </row>
    <row r="28" spans="1:13" ht="15.75" customHeight="1">
      <c r="A28" s="51"/>
      <c r="B28" s="64">
        <v>3.1</v>
      </c>
      <c r="C28" s="56" t="s">
        <v>95</v>
      </c>
      <c r="D28" s="93">
        <f aca="true" t="shared" si="7" ref="D28:L28">D29+D30</f>
        <v>0</v>
      </c>
      <c r="E28" s="94">
        <f t="shared" si="7"/>
        <v>0</v>
      </c>
      <c r="F28" s="95">
        <f t="shared" si="7"/>
        <v>0</v>
      </c>
      <c r="G28" s="93">
        <f t="shared" si="7"/>
        <v>0</v>
      </c>
      <c r="H28" s="94">
        <f t="shared" si="7"/>
        <v>0</v>
      </c>
      <c r="I28" s="95">
        <f t="shared" si="7"/>
        <v>0</v>
      </c>
      <c r="J28" s="93">
        <f t="shared" si="7"/>
        <v>0</v>
      </c>
      <c r="K28" s="94">
        <f t="shared" si="7"/>
        <v>0</v>
      </c>
      <c r="L28" s="96">
        <f t="shared" si="7"/>
        <v>0</v>
      </c>
      <c r="M28" s="51"/>
    </row>
    <row r="29" spans="1:13" ht="15.75" customHeight="1">
      <c r="A29" s="51"/>
      <c r="B29" s="65" t="s">
        <v>186</v>
      </c>
      <c r="C29" s="57" t="s">
        <v>92</v>
      </c>
      <c r="D29" s="116"/>
      <c r="E29" s="117"/>
      <c r="F29" s="118"/>
      <c r="G29" s="116"/>
      <c r="H29" s="117"/>
      <c r="I29" s="118"/>
      <c r="J29" s="116"/>
      <c r="K29" s="117"/>
      <c r="L29" s="119"/>
      <c r="M29" s="51"/>
    </row>
    <row r="30" spans="1:13" ht="15.75" customHeight="1">
      <c r="A30" s="51"/>
      <c r="B30" s="65" t="s">
        <v>188</v>
      </c>
      <c r="C30" s="57" t="s">
        <v>93</v>
      </c>
      <c r="D30" s="116"/>
      <c r="E30" s="117"/>
      <c r="F30" s="118"/>
      <c r="G30" s="116"/>
      <c r="H30" s="117"/>
      <c r="I30" s="118"/>
      <c r="J30" s="116"/>
      <c r="K30" s="117"/>
      <c r="L30" s="119"/>
      <c r="M30" s="51"/>
    </row>
    <row r="31" spans="1:13" ht="15.75" customHeight="1">
      <c r="A31" s="51"/>
      <c r="B31" s="65">
        <v>3.2</v>
      </c>
      <c r="C31" s="57" t="s">
        <v>52</v>
      </c>
      <c r="D31" s="97">
        <f aca="true" t="shared" si="8" ref="D31:L31">D32+D33</f>
        <v>0</v>
      </c>
      <c r="E31" s="98">
        <f t="shared" si="8"/>
        <v>0</v>
      </c>
      <c r="F31" s="99">
        <f t="shared" si="8"/>
        <v>0</v>
      </c>
      <c r="G31" s="97">
        <f t="shared" si="8"/>
        <v>0</v>
      </c>
      <c r="H31" s="98">
        <f t="shared" si="8"/>
        <v>0</v>
      </c>
      <c r="I31" s="99">
        <f t="shared" si="8"/>
        <v>0</v>
      </c>
      <c r="J31" s="97">
        <f t="shared" si="8"/>
        <v>0</v>
      </c>
      <c r="K31" s="98">
        <f t="shared" si="8"/>
        <v>0</v>
      </c>
      <c r="L31" s="100">
        <f t="shared" si="8"/>
        <v>0</v>
      </c>
      <c r="M31" s="51"/>
    </row>
    <row r="32" spans="1:13" ht="15.75" customHeight="1">
      <c r="A32" s="51"/>
      <c r="B32" s="65" t="s">
        <v>191</v>
      </c>
      <c r="C32" s="57" t="s">
        <v>92</v>
      </c>
      <c r="D32" s="116"/>
      <c r="E32" s="117"/>
      <c r="F32" s="118"/>
      <c r="G32" s="116"/>
      <c r="H32" s="117"/>
      <c r="I32" s="118"/>
      <c r="J32" s="116"/>
      <c r="K32" s="117"/>
      <c r="L32" s="119"/>
      <c r="M32" s="51"/>
    </row>
    <row r="33" spans="1:13" ht="15.75" customHeight="1">
      <c r="A33" s="51"/>
      <c r="B33" s="66" t="s">
        <v>193</v>
      </c>
      <c r="C33" s="58" t="s">
        <v>93</v>
      </c>
      <c r="D33" s="120"/>
      <c r="E33" s="121"/>
      <c r="F33" s="122"/>
      <c r="G33" s="120"/>
      <c r="H33" s="121"/>
      <c r="I33" s="122"/>
      <c r="J33" s="120"/>
      <c r="K33" s="121"/>
      <c r="L33" s="123"/>
      <c r="M33" s="51"/>
    </row>
    <row r="34" spans="1:13" ht="15.75" customHeight="1">
      <c r="A34" s="51"/>
      <c r="B34" s="63" t="s">
        <v>195</v>
      </c>
      <c r="C34" s="193" t="s">
        <v>196</v>
      </c>
      <c r="D34" s="75">
        <f aca="true" t="shared" si="9" ref="D34:L34">D35+D36</f>
        <v>0</v>
      </c>
      <c r="E34" s="76">
        <f t="shared" si="9"/>
        <v>0</v>
      </c>
      <c r="F34" s="77">
        <f t="shared" si="9"/>
        <v>0</v>
      </c>
      <c r="G34" s="75">
        <f t="shared" si="9"/>
        <v>0</v>
      </c>
      <c r="H34" s="76">
        <f t="shared" si="9"/>
        <v>0</v>
      </c>
      <c r="I34" s="77">
        <f t="shared" si="9"/>
        <v>0</v>
      </c>
      <c r="J34" s="75">
        <f t="shared" si="9"/>
        <v>0</v>
      </c>
      <c r="K34" s="76">
        <f t="shared" si="9"/>
        <v>0</v>
      </c>
      <c r="L34" s="87">
        <f t="shared" si="9"/>
        <v>0</v>
      </c>
      <c r="M34" s="51"/>
    </row>
    <row r="35" spans="2:12" ht="15.75" customHeight="1">
      <c r="B35" s="194" t="s">
        <v>48</v>
      </c>
      <c r="C35" s="195" t="s">
        <v>197</v>
      </c>
      <c r="D35" s="196"/>
      <c r="E35" s="197"/>
      <c r="F35" s="198"/>
      <c r="G35" s="196"/>
      <c r="H35" s="197"/>
      <c r="I35" s="198"/>
      <c r="J35" s="196"/>
      <c r="K35" s="197"/>
      <c r="L35" s="199"/>
    </row>
    <row r="36" spans="2:12" ht="15.75" customHeight="1">
      <c r="B36" s="66" t="s">
        <v>49</v>
      </c>
      <c r="C36" s="200" t="s">
        <v>198</v>
      </c>
      <c r="D36" s="120"/>
      <c r="E36" s="121"/>
      <c r="F36" s="122"/>
      <c r="G36" s="120"/>
      <c r="H36" s="121"/>
      <c r="I36" s="122"/>
      <c r="J36" s="120"/>
      <c r="K36" s="121"/>
      <c r="L36" s="123"/>
    </row>
    <row r="37" spans="2:12" ht="15.75" customHeight="1" thickBot="1">
      <c r="B37" s="68"/>
      <c r="C37" s="60" t="s">
        <v>199</v>
      </c>
      <c r="D37" s="84">
        <f>D34+D16+D14</f>
        <v>0</v>
      </c>
      <c r="E37" s="85">
        <f aca="true" t="shared" si="10" ref="E37:L37">E34+E16+E14</f>
        <v>0</v>
      </c>
      <c r="F37" s="86">
        <f t="shared" si="10"/>
        <v>0</v>
      </c>
      <c r="G37" s="84">
        <f t="shared" si="10"/>
        <v>0</v>
      </c>
      <c r="H37" s="85">
        <f t="shared" si="10"/>
        <v>0</v>
      </c>
      <c r="I37" s="86">
        <f t="shared" si="10"/>
        <v>0</v>
      </c>
      <c r="J37" s="84">
        <f t="shared" si="10"/>
        <v>0</v>
      </c>
      <c r="K37" s="85">
        <f t="shared" si="10"/>
        <v>0</v>
      </c>
      <c r="L37" s="90">
        <f t="shared" si="10"/>
        <v>0</v>
      </c>
    </row>
    <row r="38" ht="13.5" thickTop="1"/>
  </sheetData>
  <sheetProtection/>
  <mergeCells count="15">
    <mergeCell ref="B7:L7"/>
    <mergeCell ref="G11:G13"/>
    <mergeCell ref="J11:J13"/>
    <mergeCell ref="B10:B13"/>
    <mergeCell ref="C10:C13"/>
    <mergeCell ref="D10:F10"/>
    <mergeCell ref="G10:I10"/>
    <mergeCell ref="J10:L10"/>
    <mergeCell ref="D11:D13"/>
    <mergeCell ref="E11:E13"/>
    <mergeCell ref="F11:F13"/>
    <mergeCell ref="H11:H13"/>
    <mergeCell ref="I11:I13"/>
    <mergeCell ref="K11:K13"/>
    <mergeCell ref="L11:L13"/>
  </mergeCells>
  <printOptions horizontalCentered="1"/>
  <pageMargins left="0.23" right="0.28" top="0.38" bottom="0.49" header="0.26" footer="0.24"/>
  <pageSetup horizontalDpi="600" verticalDpi="600" orientation="landscape" paperSize="9" scale="86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 Vuckovic</dc:creator>
  <cp:keywords/>
  <dc:description/>
  <cp:lastModifiedBy>AERS</cp:lastModifiedBy>
  <cp:lastPrinted>2014-05-25T19:55:04Z</cp:lastPrinted>
  <dcterms:created xsi:type="dcterms:W3CDTF">2006-07-05T09:57:32Z</dcterms:created>
  <dcterms:modified xsi:type="dcterms:W3CDTF">2022-09-23T07:19:03Z</dcterms:modified>
  <cp:category/>
  <cp:version/>
  <cp:contentType/>
  <cp:contentStatus/>
</cp:coreProperties>
</file>