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777" activeTab="0"/>
  </bookViews>
  <sheets>
    <sheet name="Poc.strana" sheetId="1" r:id="rId1"/>
    <sheet name="Sadrzaj_Dinamika" sheetId="2" r:id="rId2"/>
    <sheet name="Opsti podaci" sheetId="3" r:id="rId3"/>
    <sheet name="DistrElektrane" sheetId="4" r:id="rId4"/>
    <sheet name="Duzina distrib.mreze" sheetId="5" r:id="rId5"/>
    <sheet name="TS-sumarno" sheetId="6" r:id="rId6"/>
    <sheet name="BrojPot-Ostv" sheetId="7" r:id="rId7"/>
    <sheet name="NoviPot-Ostv" sheetId="8" r:id="rId8"/>
    <sheet name="Struk_SirPot_EnSag" sheetId="9" r:id="rId9"/>
    <sheet name="God-StrukPot-VNSNNN" sheetId="10" r:id="rId10"/>
    <sheet name="God-StrukPotr-SirPot" sheetId="11" r:id="rId11"/>
  </sheets>
  <definedNames>
    <definedName name="_xlnm.Print_Area" localSheetId="6">'BrojPot-Ostv'!$A$1:$F$42</definedName>
    <definedName name="_xlnm.Print_Area" localSheetId="3">'DistrElektrane'!$A$1:$T$77</definedName>
    <definedName name="_xlnm.Print_Area" localSheetId="4">'Duzina distrib.mreze'!$A$1:$K$53</definedName>
    <definedName name="_xlnm.Print_Area" localSheetId="10">'God-StrukPotr-SirPot'!$A$1:$U$31</definedName>
    <definedName name="_xlnm.Print_Area" localSheetId="9">'God-StrukPot-VNSNNN'!$A$1:$Q$80</definedName>
    <definedName name="_xlnm.Print_Area" localSheetId="7">'NoviPot-Ostv'!$A$1:$G$44</definedName>
    <definedName name="_xlnm.Print_Area" localSheetId="2">'Opsti podaci'!$A$1:$E$13</definedName>
    <definedName name="_xlnm.Print_Area" localSheetId="0">'Poc.strana'!$A$1:$G$43</definedName>
    <definedName name="_xlnm.Print_Area" localSheetId="1">'Sadrzaj_Dinamika'!$A$1:$F$21</definedName>
    <definedName name="_xlnm.Print_Area" localSheetId="8">'Struk_SirPot_EnSag'!$A$1:$G$51</definedName>
    <definedName name="_xlnm.Print_Area" localSheetId="5">'TS-sumarno'!$A$1:$G$29</definedName>
    <definedName name="_xlnm.Print_Titles" localSheetId="9">'God-StrukPot-VNSNNN'!$7:$8</definedName>
    <definedName name="_xlnm.Print_Titles" localSheetId="1">'Sadrzaj_Dinamika'!$7:$11</definedName>
  </definedNames>
  <calcPr fullCalcOnLoad="1"/>
</workbook>
</file>

<file path=xl/sharedStrings.xml><?xml version="1.0" encoding="utf-8"?>
<sst xmlns="http://schemas.openxmlformats.org/spreadsheetml/2006/main" count="751" uniqueCount="265">
  <si>
    <t>Редни број</t>
  </si>
  <si>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</si>
  <si>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</si>
  <si>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</si>
  <si>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</si>
  <si>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</si>
  <si>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</si>
  <si>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</si>
  <si>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</si>
  <si>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</si>
  <si>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</si>
  <si>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 xml:space="preserve">Напомена: </t>
  </si>
  <si>
    <t>Тражени подаци се уносе у ћелије обојене жутом бојом</t>
  </si>
  <si>
    <t>Седиште и адреса:</t>
  </si>
  <si>
    <t>110/x</t>
  </si>
  <si>
    <t>Трансформаторска станица</t>
  </si>
  <si>
    <t>Инсталисана снага</t>
  </si>
  <si>
    <t>Напонски ниво</t>
  </si>
  <si>
    <t>35/x</t>
  </si>
  <si>
    <t>Укупан број трансформаторских станица</t>
  </si>
  <si>
    <t>Укупан број трансформатора</t>
  </si>
  <si>
    <t>[kV]</t>
  </si>
  <si>
    <t>[MVA]</t>
  </si>
  <si>
    <t>[ком]</t>
  </si>
  <si>
    <t xml:space="preserve"> [kV/kV]</t>
  </si>
  <si>
    <t>1</t>
  </si>
  <si>
    <t>2.1</t>
  </si>
  <si>
    <t>2.2</t>
  </si>
  <si>
    <t>2.3</t>
  </si>
  <si>
    <t>3</t>
  </si>
  <si>
    <t>20/0,4</t>
  </si>
  <si>
    <t>10/0,4</t>
  </si>
  <si>
    <t>Прикупљање података - електрична енергија - енергетски подаци</t>
  </si>
  <si>
    <t>Датум обраде:</t>
  </si>
  <si>
    <t>Агенција за енергетику Републике Србије</t>
  </si>
  <si>
    <t>4</t>
  </si>
  <si>
    <t>5.1</t>
  </si>
  <si>
    <t>5.2</t>
  </si>
  <si>
    <t>4.1</t>
  </si>
  <si>
    <t>4.1.1</t>
  </si>
  <si>
    <t>4.1.2</t>
  </si>
  <si>
    <t>4.2</t>
  </si>
  <si>
    <t>4.2.1</t>
  </si>
  <si>
    <t>4.2.2</t>
  </si>
  <si>
    <t>4.3</t>
  </si>
  <si>
    <t>5.1.1</t>
  </si>
  <si>
    <t>5.1.2</t>
  </si>
  <si>
    <t>5.2.1</t>
  </si>
  <si>
    <t>5.2.2</t>
  </si>
  <si>
    <t>6.1</t>
  </si>
  <si>
    <t>Двотарифни</t>
  </si>
  <si>
    <t>6.2</t>
  </si>
  <si>
    <t>УКУПНО</t>
  </si>
  <si>
    <t>[GWh]</t>
  </si>
  <si>
    <t>Укупно</t>
  </si>
  <si>
    <t>[kW]</t>
  </si>
  <si>
    <t>А</t>
  </si>
  <si>
    <t>Б</t>
  </si>
  <si>
    <t>Домаћинства</t>
  </si>
  <si>
    <t>Комерцијала и остали</t>
  </si>
  <si>
    <t>Ц</t>
  </si>
  <si>
    <t>Јавно осветљење</t>
  </si>
  <si>
    <t>УКУПНО (А+Б+Ц)</t>
  </si>
  <si>
    <t>ГОДИШЊА ЕНЕРГИЈА</t>
  </si>
  <si>
    <t>Утрошена активна енергија</t>
  </si>
  <si>
    <t>Утрошена реактивна енергија</t>
  </si>
  <si>
    <t>Највећа измерена месечна снага током године</t>
  </si>
  <si>
    <t>Утрошена активна енергија-годишња</t>
  </si>
  <si>
    <t>Утрошена реактивна енергија-годишња</t>
  </si>
  <si>
    <t>Укупно годишње</t>
  </si>
  <si>
    <t>Виша тарифа</t>
  </si>
  <si>
    <t>Нижа тарифа</t>
  </si>
  <si>
    <t>[MWh]</t>
  </si>
  <si>
    <t>[Mvarh]</t>
  </si>
  <si>
    <t>[MW]</t>
  </si>
  <si>
    <t>до 0,5</t>
  </si>
  <si>
    <t>од 0,5 до 1</t>
  </si>
  <si>
    <t>од 1 до 2</t>
  </si>
  <si>
    <t>од 5 до 10</t>
  </si>
  <si>
    <t>од 2 до 3</t>
  </si>
  <si>
    <t>од 4 до 5</t>
  </si>
  <si>
    <t>од 3 до 4</t>
  </si>
  <si>
    <t>преко 5</t>
  </si>
  <si>
    <t>до 20</t>
  </si>
  <si>
    <t>од 20 до 30</t>
  </si>
  <si>
    <t>од 30 до 40</t>
  </si>
  <si>
    <t>од 40 до 50</t>
  </si>
  <si>
    <t>од 50 до 75</t>
  </si>
  <si>
    <t>од75 до 100</t>
  </si>
  <si>
    <t>преко 100</t>
  </si>
  <si>
    <t>од 120 до 150</t>
  </si>
  <si>
    <t>4.3.1</t>
  </si>
  <si>
    <t>4.3.2</t>
  </si>
  <si>
    <t>Врста</t>
  </si>
  <si>
    <t>Дужина</t>
  </si>
  <si>
    <t>[km]</t>
  </si>
  <si>
    <t>Надземни укупно</t>
  </si>
  <si>
    <t>Кабловски</t>
  </si>
  <si>
    <t>Укупно 110 kV</t>
  </si>
  <si>
    <t>Укупно 35 kV</t>
  </si>
  <si>
    <t>Укупно 20 kV</t>
  </si>
  <si>
    <t>Укупно 0.4 kV</t>
  </si>
  <si>
    <t>сви</t>
  </si>
  <si>
    <t>Укупан број водова</t>
  </si>
  <si>
    <t>Купци са мерењем снаге</t>
  </si>
  <si>
    <t>Купци на високом напону - 110 kV</t>
  </si>
  <si>
    <t>Укупно на средњем напону</t>
  </si>
  <si>
    <t>Купци на средњем напону - 35 kV</t>
  </si>
  <si>
    <t>Купци на средњем напону - 20 kV</t>
  </si>
  <si>
    <t>Купци без мерења снаге</t>
  </si>
  <si>
    <t xml:space="preserve">Купци на ниском напону - 0,4 kV </t>
  </si>
  <si>
    <t xml:space="preserve">  - Монофазни прикључак</t>
  </si>
  <si>
    <t xml:space="preserve">  - Трофазни прикључак</t>
  </si>
  <si>
    <t>Број мерних места</t>
  </si>
  <si>
    <t xml:space="preserve">  - Јавна расвета</t>
  </si>
  <si>
    <t xml:space="preserve">  - Светлеће рекламе</t>
  </si>
  <si>
    <t>Енергетска сагласност</t>
  </si>
  <si>
    <t>[А]</t>
  </si>
  <si>
    <t>Једнотарифни</t>
  </si>
  <si>
    <t>Управљана потрошња са посебним мерењем (ДУТ)</t>
  </si>
  <si>
    <t>Број стубова</t>
  </si>
  <si>
    <t>Дрвени стуб</t>
  </si>
  <si>
    <t>Челични стуб</t>
  </si>
  <si>
    <t>Бетонски стуб</t>
  </si>
  <si>
    <t>0.4</t>
  </si>
  <si>
    <t>Укупно 0.4-110kV</t>
  </si>
  <si>
    <t>Власништво других</t>
  </si>
  <si>
    <t>Остале</t>
  </si>
  <si>
    <t>Број електрана</t>
  </si>
  <si>
    <t>Број агрегата</t>
  </si>
  <si>
    <t>Инсталис. снага</t>
  </si>
  <si>
    <t>Укупно на 35 kV</t>
  </si>
  <si>
    <t>Укупно на 20 kV</t>
  </si>
  <si>
    <t>Укупно на 0,4 kV</t>
  </si>
  <si>
    <t>Управљана потрошња 
са посебним мерењем (ДУТ)</t>
  </si>
  <si>
    <t>ПРЕГЛЕД ТАБЕЛА ЗА ДОСТАВЉАЊЕ ИНФОРМАЦИЈА - ЕЛЕКТРИЧНА ЕНЕРГИЈА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</si>
  <si>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</si>
  <si>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</si>
  <si>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</si>
  <si>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</si>
  <si>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до краја фебруара за претходну годину</t>
  </si>
  <si>
    <t>Број 
мерних места</t>
  </si>
  <si>
    <t>НАПОМЕНА:</t>
  </si>
  <si>
    <t>– водове, који су изграђени за један напонски ниво, а раде на нижем напонском нивоу, треба сместити у напонски ниво за који су грађени, осим ако ће трајно радити на нижем напонском нивоу</t>
  </si>
  <si>
    <t>– уколико су дуж вода уграђени различити стубови, вод се сврстава у групу коју одређује већинска врста стубова</t>
  </si>
  <si>
    <t>– за двоструке водове треба унети двоструку дужину вода</t>
  </si>
  <si>
    <t>– на напонским нивоима 20kV, 10kV и 0,4kV за број водова треба унети број извода</t>
  </si>
  <si>
    <t>Година за коју се достављају подаци:</t>
  </si>
  <si>
    <t>ТРАНСФОРМАТОРСКЕ СТАНИЦЕ - СУМАРНО НА КРАЈУ год ГОДИНЕ</t>
  </si>
  <si>
    <t>БРОЈ, УГОВОРЕНА СНАГА И ПОТРОШЊЕ ПО КАТЕГОРИЈАМА КУПАЦА КРАЈ год ГОДИНЕ</t>
  </si>
  <si>
    <t>СТРУКТУРА ПРИКЉУЧАКА ПО СНАЗИ У КАТЕГОРИЈИ ШИРОКА ПОТРОШЊА - СТАЊЕ КРАЈ год ГОДИНЕ</t>
  </si>
  <si>
    <t>СТРУКТУРА КУПАЦА -ВН, СН, НН- ПО ГОДИШЊОЈ ПОТРОШЊИ И СНАЗИ У год ГОДИНИ</t>
  </si>
  <si>
    <t>Мале хидроелектране</t>
  </si>
  <si>
    <t>Електране на биомасу</t>
  </si>
  <si>
    <t>Електране на биогас</t>
  </si>
  <si>
    <t>Ел. на депонијски гас и гас из отпадних вода</t>
  </si>
  <si>
    <t>Електране на ветар</t>
  </si>
  <si>
    <t>Електране на сунчану енергију</t>
  </si>
  <si>
    <t>Електране на геотермалну енергију</t>
  </si>
  <si>
    <t>Ел. са комбин. произ. на фосилна горива</t>
  </si>
  <si>
    <t>Електране на отпад</t>
  </si>
  <si>
    <t>Одобрена снага (по решењу или према Уредби)
[kW]</t>
  </si>
  <si>
    <t>Купци</t>
  </si>
  <si>
    <t>Купци на Високом напону 110 kV</t>
  </si>
  <si>
    <t>Купци на Средњем напону 35 kV</t>
  </si>
  <si>
    <t>Купци на Средњем напону 20 kV</t>
  </si>
  <si>
    <t>Купци на Средњем напону 10 kV</t>
  </si>
  <si>
    <t>Купци на Ниском напону 0,4 kV</t>
  </si>
  <si>
    <t>Годишња потрошња 
[МWh]</t>
  </si>
  <si>
    <t>[kWh]</t>
  </si>
  <si>
    <t>Преузето у мрежу</t>
  </si>
  <si>
    <t>Од тога - Повлашћених произвођача</t>
  </si>
  <si>
    <t>ИСКЉУЧЕНИ СА СИСТЕМА</t>
  </si>
  <si>
    <t>Одобрена снага 
(по решењу)</t>
  </si>
  <si>
    <t>[%]</t>
  </si>
  <si>
    <t>[kWh/години]</t>
  </si>
  <si>
    <t>Једнотарифно мерење</t>
  </si>
  <si>
    <t>Укупно потрошено</t>
  </si>
  <si>
    <t>[МWh]</t>
  </si>
  <si>
    <t>Просечна годишња потрошња</t>
  </si>
  <si>
    <t>Двотарифно мерење</t>
  </si>
  <si>
    <t>К О М Е Р Ц И Ј А Л А   и   О С Т А Л И</t>
  </si>
  <si>
    <t>Укупно комерцијала и остали</t>
  </si>
  <si>
    <t>[kWh/м.м.]</t>
  </si>
  <si>
    <t>Прос. год. потрош.</t>
  </si>
  <si>
    <t>Годишња потрошња купца</t>
  </si>
  <si>
    <t xml:space="preserve">    Електране на сунчану енергију на тлу</t>
  </si>
  <si>
    <t xml:space="preserve">    Електране на сунчану енергију на објектима</t>
  </si>
  <si>
    <t>све</t>
  </si>
  <si>
    <t>СТРУКТУРА КУПАЦА -ШИРОКА ПОТРОШЊА- ПО ГОДИШЊОЈ ПОТРОШЊИ У год ГОДИНИ</t>
  </si>
  <si>
    <t>БРОЈ И УГОВОРЕНА СНАГА КУПАЦА - ПРОМЕНЕ - КРАЈ год ГОДИНЕ</t>
  </si>
  <si>
    <t xml:space="preserve">1 - 1000 </t>
  </si>
  <si>
    <t>1001-2500</t>
  </si>
  <si>
    <t>2501-3500</t>
  </si>
  <si>
    <t>3501-5000</t>
  </si>
  <si>
    <t>5001-6000</t>
  </si>
  <si>
    <t>6001-7500</t>
  </si>
  <si>
    <t>7501-9000</t>
  </si>
  <si>
    <t>9001-10500</t>
  </si>
  <si>
    <t>10501-12000</t>
  </si>
  <si>
    <t>12001-13500</t>
  </si>
  <si>
    <t>13501-15000</t>
  </si>
  <si>
    <t>преко 150</t>
  </si>
  <si>
    <t>од 70 до 150</t>
  </si>
  <si>
    <t>од 40 до 70</t>
  </si>
  <si>
    <t>од 20 до 40</t>
  </si>
  <si>
    <t>од 10 до 20</t>
  </si>
  <si>
    <t>испод 0,02</t>
  </si>
  <si>
    <t>од 2 до 5</t>
  </si>
  <si>
    <t>од 70 до 100</t>
  </si>
  <si>
    <t>од 100 до 120</t>
  </si>
  <si>
    <t>од 150 до 300</t>
  </si>
  <si>
    <t>преко 300</t>
  </si>
  <si>
    <t>испод 20</t>
  </si>
  <si>
    <t>од 40 до 100</t>
  </si>
  <si>
    <t>од 100 до 200</t>
  </si>
  <si>
    <t>од 200 до 300</t>
  </si>
  <si>
    <t>од 300 до 400</t>
  </si>
  <si>
    <t>од 400 до 500</t>
  </si>
  <si>
    <t>од 500 до 750</t>
  </si>
  <si>
    <t>од 750 до 1000</t>
  </si>
  <si>
    <t>од 1000 до 2000</t>
  </si>
  <si>
    <t>преко 2000</t>
  </si>
  <si>
    <t>НАПОМЕНА: Искључени/Прикључени - обухватају и купце који су мењали категорију</t>
  </si>
  <si>
    <t>испод 2</t>
  </si>
  <si>
    <t>од 2 до 10</t>
  </si>
  <si>
    <t>од 0.5 до 2</t>
  </si>
  <si>
    <t>од 0,02 до 0,5</t>
  </si>
  <si>
    <t>ПРИКЉУЧЕНИ НА СИСТЕМ</t>
  </si>
  <si>
    <t>14</t>
  </si>
  <si>
    <t>15</t>
  </si>
  <si>
    <t>&gt;30000</t>
  </si>
  <si>
    <t>15001-20000</t>
  </si>
  <si>
    <t>20001-30000</t>
  </si>
  <si>
    <t>ЕТ-5-1</t>
  </si>
  <si>
    <t>МРЕЖА ЗАТВОРЕНОГ ДИСТРИБУТИВНОГ СИСТЕМА - ОПШТИ ПОДАЦИ У год ГОДИНИ</t>
  </si>
  <si>
    <t>ЕТ-5-3</t>
  </si>
  <si>
    <t>ЕЛЕКТРАНЕ ПОВЕЗАНЕ НА ЗАТВОРЕНИ ДИСТРИБУТИВНИ СИСТЕМ - СТАЊЕ НА КРАЈУ год ГОДИНЕ</t>
  </si>
  <si>
    <t>ЕТ-5-4</t>
  </si>
  <si>
    <t>ДУЖИНА МРЕЖЕ ЗАТВОРЕНОГ ДИСТРИБУТИВНОГ СИСТЕМА У год ГОДИНИ</t>
  </si>
  <si>
    <t>ЕТ-5-5</t>
  </si>
  <si>
    <t>ЕТ-5-10.2</t>
  </si>
  <si>
    <t>ЕТ-5-11.2</t>
  </si>
  <si>
    <t>ЕТ-5-13</t>
  </si>
  <si>
    <t>ЕТ-5-14</t>
  </si>
  <si>
    <t>ЕТ-5-15</t>
  </si>
  <si>
    <t>Број електрана прикључених на мрежу затвореног дистрибутивног система</t>
  </si>
  <si>
    <r>
      <t>Површина затвореног дистрибутивног система [km</t>
    </r>
    <r>
      <rPr>
        <sz val="10"/>
        <color indexed="18"/>
        <rFont val="Arial"/>
        <family val="2"/>
      </rPr>
      <t>²</t>
    </r>
    <r>
      <rPr>
        <sz val="10"/>
        <color indexed="18"/>
        <rFont val="Arial Narrow"/>
        <family val="2"/>
      </rPr>
      <t>]</t>
    </r>
  </si>
  <si>
    <t>Затворени дистрибутивни систем (географски опис)</t>
  </si>
  <si>
    <t>Власништво ЗДС</t>
  </si>
  <si>
    <t>6 (10)</t>
  </si>
  <si>
    <t>5</t>
  </si>
  <si>
    <t>6/0,4</t>
  </si>
  <si>
    <t>2</t>
  </si>
  <si>
    <t>Купци на средњем напону - 6 (10) kV</t>
  </si>
  <si>
    <t>Купци на Средњем напону 6 (10) kV</t>
  </si>
  <si>
    <t>Број трансформаторских станица из којих се преузима електрична енергија од преносног/дистрибутивног система</t>
  </si>
  <si>
    <t>ТРАНСФОРМАТОРСКЕ СТАНИЦЕ У ВЛАСНИШТВУ ОПЕРАТОРА ЗАТВОРЕНОГ ДОСТРИБУТИВНОГ СИСТЕМА</t>
  </si>
  <si>
    <t>ТРАНСФОРМАТОРСКЕ СТАНИЦЕ КОЈЕ НИСУ У ВЛАСНИШТВУ ЗДС, А ПРЕКО КОЈИХ СЕ НАПАЈА ВИШЕ КОРИСНИКА</t>
  </si>
  <si>
    <t>ТРАНСФОРМАТОРСКЕ СТАНИЦЕ КОЈЕ НИСУ У ВЛАСНИШТВУ ЗДС, А ПРЕКО КОЈИХ СЕ НАПАЈА САМО ЈЕДАН КОРИСНИК</t>
  </si>
  <si>
    <t>Укупно на 6 (10) kV</t>
  </si>
  <si>
    <t>Укупно 6 (10) kV</t>
  </si>
  <si>
    <t>МОНОФАЗНИ ПРИКЉУЧАК</t>
  </si>
  <si>
    <t>ТРОФАЗНИ ПРИКЉУЧАК</t>
  </si>
  <si>
    <t>У К У П Н О   (Монофазни + Трофазни Прикључак)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</si>
</sst>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[Red]#,##0"/>
    <numFmt numFmtId="175" formatCode="0_)"/>
    <numFmt numFmtId="176" formatCode="General_)"/>
    <numFmt numFmtId="177" formatCode="0.0%"/>
    <numFmt numFmtId="178" formatCode="###\ ###\ ###\ ###"/>
    <numFmt numFmtId="179" formatCode="#,##0.0000"/>
    <numFmt numFmtId="180" formatCode="#,##0.000"/>
    <numFmt numFmtId="181" formatCode="#,##0.0"/>
    <numFmt numFmtId="182" formatCode="0.0"/>
    <numFmt numFmtId="183" formatCode="00000"/>
    <numFmt numFmtId="184" formatCode="0.0_);\(0.0\)"/>
    <numFmt numFmtId="185" formatCode="[$-409]dddd\,\ mmmm\ dd\,\ yyyy"/>
    <numFmt numFmtId="186" formatCode="m/d/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"/>
    <numFmt numFmtId="192" formatCode="0.0000"/>
  </numFmts>
  <fonts count="57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sz val="10"/>
      <name val="Arial Narrow"/>
      <family val="2"/>
    </font>
    <font>
      <sz val="10"/>
      <color indexed="18"/>
      <name val="Arial Narrow"/>
      <family val="2"/>
    </font>
    <font>
      <i/>
      <sz val="10"/>
      <color indexed="18"/>
      <name val="Arial Narrow"/>
      <family val="2"/>
    </font>
    <font>
      <b/>
      <sz val="10"/>
      <color indexed="18"/>
      <name val="Arial Narrow"/>
      <family val="2"/>
    </font>
    <font>
      <b/>
      <sz val="10"/>
      <color indexed="18"/>
      <name val="Arial"/>
      <family val="2"/>
    </font>
    <font>
      <sz val="8"/>
      <color indexed="18"/>
      <name val="Arial Narrow"/>
      <family val="2"/>
    </font>
    <font>
      <sz val="8"/>
      <color indexed="18"/>
      <name val="Arial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Narrow"/>
      <family val="2"/>
    </font>
    <font>
      <sz val="10"/>
      <color rgb="FF00008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1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double"/>
      <top>
        <color indexed="63"/>
      </top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thin"/>
      <top style="double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 style="double"/>
      <top style="hair"/>
      <bottom style="hair"/>
    </border>
    <border>
      <left style="medium"/>
      <right style="hair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double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175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8" fillId="33" borderId="0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49" fontId="8" fillId="33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/>
    </xf>
    <xf numFmtId="49" fontId="8" fillId="34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34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2" fontId="8" fillId="0" borderId="0" xfId="0" applyNumberFormat="1" applyFont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2" fontId="8" fillId="33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5" fontId="4" fillId="33" borderId="0" xfId="61" applyNumberFormat="1" applyFont="1" applyFill="1" applyBorder="1" applyAlignment="1" applyProtection="1">
      <alignment horizontal="left"/>
      <protection/>
    </xf>
    <xf numFmtId="0" fontId="8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8" fillId="33" borderId="0" xfId="0" applyNumberFormat="1" applyFont="1" applyFill="1" applyAlignment="1">
      <alignment/>
    </xf>
    <xf numFmtId="49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" fontId="8" fillId="0" borderId="2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" fontId="8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8" fillId="33" borderId="27" xfId="0" applyFont="1" applyFill="1" applyBorder="1" applyAlignment="1">
      <alignment horizontal="left"/>
    </xf>
    <xf numFmtId="0" fontId="4" fillId="33" borderId="28" xfId="0" applyFont="1" applyFill="1" applyBorder="1" applyAlignment="1">
      <alignment/>
    </xf>
    <xf numFmtId="0" fontId="8" fillId="33" borderId="29" xfId="0" applyFont="1" applyFill="1" applyBorder="1" applyAlignment="1">
      <alignment horizontal="left"/>
    </xf>
    <xf numFmtId="0" fontId="4" fillId="33" borderId="30" xfId="0" applyFont="1" applyFill="1" applyBorder="1" applyAlignment="1">
      <alignment/>
    </xf>
    <xf numFmtId="0" fontId="8" fillId="33" borderId="22" xfId="0" applyFont="1" applyFill="1" applyBorder="1" applyAlignment="1">
      <alignment horizontal="left"/>
    </xf>
    <xf numFmtId="0" fontId="4" fillId="33" borderId="31" xfId="0" applyFont="1" applyFill="1" applyBorder="1" applyAlignment="1">
      <alignment/>
    </xf>
    <xf numFmtId="0" fontId="8" fillId="33" borderId="21" xfId="0" applyFont="1" applyFill="1" applyBorder="1" applyAlignment="1">
      <alignment horizontal="left"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8" fillId="33" borderId="23" xfId="0" applyFont="1" applyFill="1" applyBorder="1" applyAlignment="1">
      <alignment horizontal="left"/>
    </xf>
    <xf numFmtId="0" fontId="4" fillId="33" borderId="34" xfId="0" applyFont="1" applyFill="1" applyBorder="1" applyAlignment="1">
      <alignment/>
    </xf>
    <xf numFmtId="0" fontId="10" fillId="33" borderId="24" xfId="0" applyFont="1" applyFill="1" applyBorder="1" applyAlignment="1">
      <alignment horizontal="left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21" xfId="0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8" fillId="33" borderId="33" xfId="0" applyFont="1" applyFill="1" applyBorder="1" applyAlignment="1">
      <alignment/>
    </xf>
    <xf numFmtId="0" fontId="8" fillId="33" borderId="20" xfId="0" applyFont="1" applyFill="1" applyBorder="1" applyAlignment="1">
      <alignment horizontal="left"/>
    </xf>
    <xf numFmtId="0" fontId="10" fillId="33" borderId="37" xfId="0" applyFont="1" applyFill="1" applyBorder="1" applyAlignment="1">
      <alignment horizontal="left"/>
    </xf>
    <xf numFmtId="0" fontId="8" fillId="33" borderId="39" xfId="0" applyFont="1" applyFill="1" applyBorder="1" applyAlignment="1">
      <alignment/>
    </xf>
    <xf numFmtId="0" fontId="8" fillId="33" borderId="40" xfId="0" applyFont="1" applyFill="1" applyBorder="1" applyAlignment="1">
      <alignment/>
    </xf>
    <xf numFmtId="0" fontId="8" fillId="33" borderId="41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42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left" vertical="center" wrapText="1"/>
    </xf>
    <xf numFmtId="0" fontId="8" fillId="33" borderId="44" xfId="0" applyFont="1" applyFill="1" applyBorder="1" applyAlignment="1">
      <alignment horizontal="left" vertical="center" wrapText="1"/>
    </xf>
    <xf numFmtId="0" fontId="8" fillId="33" borderId="45" xfId="0" applyFont="1" applyFill="1" applyBorder="1" applyAlignment="1">
      <alignment horizontal="left" vertical="center" wrapText="1"/>
    </xf>
    <xf numFmtId="0" fontId="8" fillId="33" borderId="46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/>
    </xf>
    <xf numFmtId="0" fontId="8" fillId="0" borderId="48" xfId="0" applyFont="1" applyBorder="1" applyAlignment="1">
      <alignment horizont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49" xfId="0" applyNumberFormat="1" applyFont="1" applyFill="1" applyBorder="1" applyAlignment="1">
      <alignment horizontal="center" vertical="center"/>
    </xf>
    <xf numFmtId="49" fontId="8" fillId="33" borderId="50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8" fillId="33" borderId="51" xfId="0" applyNumberFormat="1" applyFont="1" applyFill="1" applyBorder="1" applyAlignment="1">
      <alignment horizontal="center" vertical="center"/>
    </xf>
    <xf numFmtId="49" fontId="8" fillId="33" borderId="52" xfId="0" applyNumberFormat="1" applyFont="1" applyFill="1" applyBorder="1" applyAlignment="1">
      <alignment horizontal="center" vertical="center"/>
    </xf>
    <xf numFmtId="49" fontId="8" fillId="33" borderId="26" xfId="0" applyNumberFormat="1" applyFont="1" applyFill="1" applyBorder="1" applyAlignment="1">
      <alignment horizontal="center" vertical="center"/>
    </xf>
    <xf numFmtId="49" fontId="8" fillId="33" borderId="50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3" fontId="8" fillId="0" borderId="16" xfId="0" applyNumberFormat="1" applyFont="1" applyBorder="1" applyAlignment="1">
      <alignment horizontal="right"/>
    </xf>
    <xf numFmtId="3" fontId="8" fillId="0" borderId="53" xfId="0" applyNumberFormat="1" applyFont="1" applyBorder="1" applyAlignment="1">
      <alignment horizontal="right"/>
    </xf>
    <xf numFmtId="3" fontId="8" fillId="0" borderId="54" xfId="0" applyNumberFormat="1" applyFont="1" applyBorder="1" applyAlignment="1">
      <alignment horizontal="right"/>
    </xf>
    <xf numFmtId="3" fontId="8" fillId="0" borderId="55" xfId="0" applyNumberFormat="1" applyFont="1" applyBorder="1" applyAlignment="1">
      <alignment horizontal="right"/>
    </xf>
    <xf numFmtId="49" fontId="8" fillId="0" borderId="56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1" fontId="8" fillId="33" borderId="58" xfId="0" applyNumberFormat="1" applyFont="1" applyFill="1" applyBorder="1" applyAlignment="1">
      <alignment horizontal="right" vertical="center" wrapText="1"/>
    </xf>
    <xf numFmtId="4" fontId="8" fillId="33" borderId="59" xfId="0" applyNumberFormat="1" applyFont="1" applyFill="1" applyBorder="1" applyAlignment="1">
      <alignment horizontal="right" vertical="center" wrapText="1"/>
    </xf>
    <xf numFmtId="1" fontId="8" fillId="33" borderId="60" xfId="0" applyNumberFormat="1" applyFont="1" applyFill="1" applyBorder="1" applyAlignment="1">
      <alignment horizontal="right" vertical="center" wrapText="1"/>
    </xf>
    <xf numFmtId="4" fontId="8" fillId="33" borderId="61" xfId="0" applyNumberFormat="1" applyFont="1" applyFill="1" applyBorder="1" applyAlignment="1">
      <alignment horizontal="right" vertical="center" wrapText="1"/>
    </xf>
    <xf numFmtId="1" fontId="8" fillId="33" borderId="62" xfId="0" applyNumberFormat="1" applyFont="1" applyFill="1" applyBorder="1" applyAlignment="1">
      <alignment horizontal="right" vertical="center" wrapText="1"/>
    </xf>
    <xf numFmtId="4" fontId="8" fillId="33" borderId="63" xfId="0" applyNumberFormat="1" applyFont="1" applyFill="1" applyBorder="1" applyAlignment="1">
      <alignment horizontal="right" vertical="center" wrapText="1"/>
    </xf>
    <xf numFmtId="1" fontId="8" fillId="33" borderId="64" xfId="0" applyNumberFormat="1" applyFont="1" applyFill="1" applyBorder="1" applyAlignment="1">
      <alignment horizontal="right" vertical="center" wrapText="1"/>
    </xf>
    <xf numFmtId="4" fontId="8" fillId="33" borderId="65" xfId="0" applyNumberFormat="1" applyFont="1" applyFill="1" applyBorder="1" applyAlignment="1">
      <alignment horizontal="right" vertical="center" wrapText="1"/>
    </xf>
    <xf numFmtId="4" fontId="8" fillId="33" borderId="66" xfId="0" applyNumberFormat="1" applyFont="1" applyFill="1" applyBorder="1" applyAlignment="1">
      <alignment horizontal="right" vertical="center" wrapText="1"/>
    </xf>
    <xf numFmtId="4" fontId="8" fillId="33" borderId="67" xfId="0" applyNumberFormat="1" applyFont="1" applyFill="1" applyBorder="1" applyAlignment="1">
      <alignment horizontal="right" vertical="center" wrapText="1"/>
    </xf>
    <xf numFmtId="4" fontId="8" fillId="33" borderId="68" xfId="0" applyNumberFormat="1" applyFont="1" applyFill="1" applyBorder="1" applyAlignment="1">
      <alignment horizontal="right" vertical="center" wrapText="1"/>
    </xf>
    <xf numFmtId="4" fontId="8" fillId="33" borderId="69" xfId="0" applyNumberFormat="1" applyFont="1" applyFill="1" applyBorder="1" applyAlignment="1">
      <alignment horizontal="right" vertical="center" wrapText="1"/>
    </xf>
    <xf numFmtId="49" fontId="8" fillId="34" borderId="0" xfId="0" applyNumberFormat="1" applyFont="1" applyFill="1" applyBorder="1" applyAlignment="1" applyProtection="1">
      <alignment/>
      <protection locked="0"/>
    </xf>
    <xf numFmtId="49" fontId="8" fillId="34" borderId="0" xfId="0" applyNumberFormat="1" applyFont="1" applyFill="1" applyAlignment="1" applyProtection="1">
      <alignment/>
      <protection locked="0"/>
    </xf>
    <xf numFmtId="1" fontId="8" fillId="33" borderId="70" xfId="0" applyNumberFormat="1" applyFont="1" applyFill="1" applyBorder="1" applyAlignment="1">
      <alignment horizontal="right" vertical="center" wrapText="1"/>
    </xf>
    <xf numFmtId="4" fontId="8" fillId="33" borderId="71" xfId="0" applyNumberFormat="1" applyFont="1" applyFill="1" applyBorder="1" applyAlignment="1">
      <alignment horizontal="right" vertical="center" wrapText="1"/>
    </xf>
    <xf numFmtId="4" fontId="8" fillId="33" borderId="72" xfId="0" applyNumberFormat="1" applyFont="1" applyFill="1" applyBorder="1" applyAlignment="1">
      <alignment horizontal="right" vertical="center" wrapText="1"/>
    </xf>
    <xf numFmtId="1" fontId="8" fillId="33" borderId="73" xfId="0" applyNumberFormat="1" applyFont="1" applyFill="1" applyBorder="1" applyAlignment="1">
      <alignment horizontal="right" vertical="center" wrapText="1"/>
    </xf>
    <xf numFmtId="4" fontId="8" fillId="33" borderId="74" xfId="0" applyNumberFormat="1" applyFont="1" applyFill="1" applyBorder="1" applyAlignment="1">
      <alignment horizontal="right" vertical="center" wrapText="1"/>
    </xf>
    <xf numFmtId="4" fontId="8" fillId="33" borderId="75" xfId="0" applyNumberFormat="1" applyFont="1" applyFill="1" applyBorder="1" applyAlignment="1">
      <alignment horizontal="right" vertical="center" wrapText="1"/>
    </xf>
    <xf numFmtId="0" fontId="8" fillId="0" borderId="76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12" fillId="33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Alignment="1">
      <alignment horizontal="left" vertical="center"/>
    </xf>
    <xf numFmtId="0" fontId="12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3" fontId="8" fillId="33" borderId="58" xfId="0" applyNumberFormat="1" applyFont="1" applyFill="1" applyBorder="1" applyAlignment="1">
      <alignment horizontal="right" vertical="center" wrapText="1"/>
    </xf>
    <xf numFmtId="3" fontId="8" fillId="33" borderId="60" xfId="0" applyNumberFormat="1" applyFont="1" applyFill="1" applyBorder="1" applyAlignment="1">
      <alignment horizontal="right" vertical="center" wrapText="1"/>
    </xf>
    <xf numFmtId="3" fontId="8" fillId="33" borderId="62" xfId="0" applyNumberFormat="1" applyFont="1" applyFill="1" applyBorder="1" applyAlignment="1">
      <alignment horizontal="right" vertical="center" wrapText="1"/>
    </xf>
    <xf numFmtId="3" fontId="8" fillId="33" borderId="70" xfId="0" applyNumberFormat="1" applyFont="1" applyFill="1" applyBorder="1" applyAlignment="1">
      <alignment horizontal="right" vertical="center" wrapText="1"/>
    </xf>
    <xf numFmtId="3" fontId="8" fillId="33" borderId="73" xfId="0" applyNumberFormat="1" applyFont="1" applyFill="1" applyBorder="1" applyAlignment="1">
      <alignment horizontal="right" vertical="center" wrapText="1"/>
    </xf>
    <xf numFmtId="3" fontId="8" fillId="33" borderId="64" xfId="0" applyNumberFormat="1" applyFont="1" applyFill="1" applyBorder="1" applyAlignment="1">
      <alignment horizontal="right" vertical="center" wrapText="1"/>
    </xf>
    <xf numFmtId="3" fontId="8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0" fontId="8" fillId="33" borderId="58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8" fillId="33" borderId="77" xfId="0" applyFont="1" applyFill="1" applyBorder="1" applyAlignment="1">
      <alignment horizontal="center" vertical="center" wrapText="1"/>
    </xf>
    <xf numFmtId="0" fontId="8" fillId="33" borderId="66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wrapText="1"/>
    </xf>
    <xf numFmtId="0" fontId="8" fillId="33" borderId="53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 wrapText="1"/>
    </xf>
    <xf numFmtId="0" fontId="8" fillId="33" borderId="78" xfId="0" applyFont="1" applyFill="1" applyBorder="1" applyAlignment="1">
      <alignment horizontal="center" vertical="center" wrapText="1"/>
    </xf>
    <xf numFmtId="0" fontId="8" fillId="33" borderId="67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33" borderId="79" xfId="0" applyFont="1" applyFill="1" applyBorder="1" applyAlignment="1">
      <alignment/>
    </xf>
    <xf numFmtId="0" fontId="8" fillId="33" borderId="44" xfId="0" applyFont="1" applyFill="1" applyBorder="1" applyAlignment="1">
      <alignment/>
    </xf>
    <xf numFmtId="0" fontId="8" fillId="33" borderId="45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8" fillId="33" borderId="58" xfId="0" applyFont="1" applyFill="1" applyBorder="1" applyAlignment="1">
      <alignment/>
    </xf>
    <xf numFmtId="0" fontId="8" fillId="33" borderId="59" xfId="0" applyFont="1" applyFill="1" applyBorder="1" applyAlignment="1">
      <alignment/>
    </xf>
    <xf numFmtId="0" fontId="8" fillId="33" borderId="77" xfId="0" applyFont="1" applyFill="1" applyBorder="1" applyAlignment="1">
      <alignment/>
    </xf>
    <xf numFmtId="0" fontId="8" fillId="33" borderId="66" xfId="0" applyFont="1" applyFill="1" applyBorder="1" applyAlignment="1">
      <alignment/>
    </xf>
    <xf numFmtId="0" fontId="8" fillId="33" borderId="43" xfId="0" applyFont="1" applyFill="1" applyBorder="1" applyAlignment="1">
      <alignment/>
    </xf>
    <xf numFmtId="0" fontId="8" fillId="0" borderId="70" xfId="0" applyFont="1" applyFill="1" applyBorder="1" applyAlignment="1">
      <alignment/>
    </xf>
    <xf numFmtId="0" fontId="8" fillId="0" borderId="71" xfId="0" applyFont="1" applyFill="1" applyBorder="1" applyAlignment="1">
      <alignment/>
    </xf>
    <xf numFmtId="0" fontId="8" fillId="0" borderId="80" xfId="0" applyFont="1" applyFill="1" applyBorder="1" applyAlignment="1">
      <alignment/>
    </xf>
    <xf numFmtId="0" fontId="8" fillId="0" borderId="72" xfId="0" applyFont="1" applyFill="1" applyBorder="1" applyAlignment="1">
      <alignment/>
    </xf>
    <xf numFmtId="0" fontId="8" fillId="0" borderId="73" xfId="0" applyFont="1" applyFill="1" applyBorder="1" applyAlignment="1">
      <alignment/>
    </xf>
    <xf numFmtId="0" fontId="8" fillId="0" borderId="74" xfId="0" applyFont="1" applyFill="1" applyBorder="1" applyAlignment="1">
      <alignment/>
    </xf>
    <xf numFmtId="0" fontId="8" fillId="0" borderId="81" xfId="0" applyFont="1" applyFill="1" applyBorder="1" applyAlignment="1">
      <alignment/>
    </xf>
    <xf numFmtId="0" fontId="8" fillId="0" borderId="75" xfId="0" applyFont="1" applyFill="1" applyBorder="1" applyAlignment="1">
      <alignment/>
    </xf>
    <xf numFmtId="0" fontId="8" fillId="0" borderId="82" xfId="0" applyFont="1" applyFill="1" applyBorder="1" applyAlignment="1">
      <alignment/>
    </xf>
    <xf numFmtId="0" fontId="8" fillId="0" borderId="83" xfId="0" applyFont="1" applyFill="1" applyBorder="1" applyAlignment="1">
      <alignment/>
    </xf>
    <xf numFmtId="0" fontId="8" fillId="0" borderId="84" xfId="0" applyFont="1" applyFill="1" applyBorder="1" applyAlignment="1">
      <alignment/>
    </xf>
    <xf numFmtId="0" fontId="8" fillId="0" borderId="85" xfId="0" applyFont="1" applyFill="1" applyBorder="1" applyAlignment="1">
      <alignment/>
    </xf>
    <xf numFmtId="0" fontId="8" fillId="33" borderId="86" xfId="0" applyFont="1" applyFill="1" applyBorder="1" applyAlignment="1">
      <alignment/>
    </xf>
    <xf numFmtId="0" fontId="8" fillId="33" borderId="87" xfId="0" applyFont="1" applyFill="1" applyBorder="1" applyAlignment="1">
      <alignment horizontal="center"/>
    </xf>
    <xf numFmtId="0" fontId="8" fillId="33" borderId="87" xfId="0" applyFont="1" applyFill="1" applyBorder="1" applyAlignment="1">
      <alignment/>
    </xf>
    <xf numFmtId="0" fontId="8" fillId="33" borderId="88" xfId="0" applyFont="1" applyFill="1" applyBorder="1" applyAlignment="1">
      <alignment/>
    </xf>
    <xf numFmtId="0" fontId="8" fillId="33" borderId="89" xfId="0" applyFont="1" applyFill="1" applyBorder="1" applyAlignment="1">
      <alignment/>
    </xf>
    <xf numFmtId="0" fontId="8" fillId="33" borderId="90" xfId="0" applyFont="1" applyFill="1" applyBorder="1" applyAlignment="1">
      <alignment/>
    </xf>
    <xf numFmtId="0" fontId="8" fillId="33" borderId="91" xfId="0" applyFont="1" applyFill="1" applyBorder="1" applyAlignment="1">
      <alignment/>
    </xf>
    <xf numFmtId="0" fontId="8" fillId="33" borderId="56" xfId="0" applyFont="1" applyFill="1" applyBorder="1" applyAlignment="1">
      <alignment horizontal="center"/>
    </xf>
    <xf numFmtId="0" fontId="8" fillId="33" borderId="54" xfId="0" applyFont="1" applyFill="1" applyBorder="1" applyAlignment="1">
      <alignment horizontal="center"/>
    </xf>
    <xf numFmtId="0" fontId="8" fillId="33" borderId="53" xfId="0" applyFont="1" applyFill="1" applyBorder="1" applyAlignment="1">
      <alignment/>
    </xf>
    <xf numFmtId="0" fontId="8" fillId="33" borderId="60" xfId="0" applyFont="1" applyFill="1" applyBorder="1" applyAlignment="1">
      <alignment/>
    </xf>
    <xf numFmtId="0" fontId="8" fillId="33" borderId="61" xfId="0" applyFont="1" applyFill="1" applyBorder="1" applyAlignment="1">
      <alignment/>
    </xf>
    <xf numFmtId="0" fontId="8" fillId="33" borderId="78" xfId="0" applyFont="1" applyFill="1" applyBorder="1" applyAlignment="1">
      <alignment/>
    </xf>
    <xf numFmtId="0" fontId="8" fillId="33" borderId="67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left" vertical="center" wrapText="1"/>
    </xf>
    <xf numFmtId="49" fontId="8" fillId="33" borderId="93" xfId="0" applyNumberFormat="1" applyFont="1" applyFill="1" applyBorder="1" applyAlignment="1">
      <alignment horizontal="center" vertical="center"/>
    </xf>
    <xf numFmtId="0" fontId="8" fillId="33" borderId="94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49" fontId="8" fillId="33" borderId="95" xfId="0" applyNumberFormat="1" applyFont="1" applyFill="1" applyBorder="1" applyAlignment="1">
      <alignment horizontal="center" vertical="center"/>
    </xf>
    <xf numFmtId="0" fontId="8" fillId="33" borderId="96" xfId="0" applyFont="1" applyFill="1" applyBorder="1" applyAlignment="1">
      <alignment horizontal="left" vertical="center" wrapText="1"/>
    </xf>
    <xf numFmtId="0" fontId="8" fillId="33" borderId="97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/>
    </xf>
    <xf numFmtId="0" fontId="8" fillId="33" borderId="70" xfId="0" applyNumberFormat="1" applyFont="1" applyFill="1" applyBorder="1" applyAlignment="1">
      <alignment horizontal="center"/>
    </xf>
    <xf numFmtId="0" fontId="8" fillId="33" borderId="80" xfId="0" applyNumberFormat="1" applyFont="1" applyFill="1" applyBorder="1" applyAlignment="1">
      <alignment horizontal="center"/>
    </xf>
    <xf numFmtId="0" fontId="8" fillId="0" borderId="43" xfId="0" applyNumberFormat="1" applyFont="1" applyFill="1" applyBorder="1" applyAlignment="1">
      <alignment horizontal="center"/>
    </xf>
    <xf numFmtId="0" fontId="8" fillId="0" borderId="98" xfId="0" applyNumberFormat="1" applyFont="1" applyFill="1" applyBorder="1" applyAlignment="1">
      <alignment horizontal="center"/>
    </xf>
    <xf numFmtId="0" fontId="8" fillId="33" borderId="73" xfId="0" applyNumberFormat="1" applyFont="1" applyFill="1" applyBorder="1" applyAlignment="1">
      <alignment horizontal="center"/>
    </xf>
    <xf numFmtId="2" fontId="8" fillId="33" borderId="81" xfId="0" applyNumberFormat="1" applyFont="1" applyFill="1" applyBorder="1" applyAlignment="1">
      <alignment horizontal="center"/>
    </xf>
    <xf numFmtId="0" fontId="8" fillId="0" borderId="44" xfId="0" applyNumberFormat="1" applyFont="1" applyFill="1" applyBorder="1" applyAlignment="1">
      <alignment horizontal="center"/>
    </xf>
    <xf numFmtId="0" fontId="8" fillId="0" borderId="99" xfId="0" applyNumberFormat="1" applyFont="1" applyFill="1" applyBorder="1" applyAlignment="1">
      <alignment horizontal="center"/>
    </xf>
    <xf numFmtId="0" fontId="8" fillId="33" borderId="56" xfId="0" applyNumberFormat="1" applyFont="1" applyFill="1" applyBorder="1" applyAlignment="1">
      <alignment horizontal="center"/>
    </xf>
    <xf numFmtId="3" fontId="8" fillId="33" borderId="54" xfId="0" applyNumberFormat="1" applyFont="1" applyFill="1" applyBorder="1" applyAlignment="1">
      <alignment horizontal="center"/>
    </xf>
    <xf numFmtId="3" fontId="8" fillId="33" borderId="57" xfId="0" applyNumberFormat="1" applyFont="1" applyFill="1" applyBorder="1" applyAlignment="1">
      <alignment horizontal="center"/>
    </xf>
    <xf numFmtId="0" fontId="8" fillId="33" borderId="100" xfId="0" applyNumberFormat="1" applyFont="1" applyFill="1" applyBorder="1" applyAlignment="1">
      <alignment horizontal="center"/>
    </xf>
    <xf numFmtId="0" fontId="8" fillId="33" borderId="55" xfId="0" applyNumberFormat="1" applyFont="1" applyFill="1" applyBorder="1" applyAlignment="1">
      <alignment horizontal="center"/>
    </xf>
    <xf numFmtId="0" fontId="8" fillId="33" borderId="101" xfId="0" applyNumberFormat="1" applyFont="1" applyFill="1" applyBorder="1" applyAlignment="1">
      <alignment horizontal="center"/>
    </xf>
    <xf numFmtId="0" fontId="8" fillId="34" borderId="70" xfId="0" applyFont="1" applyFill="1" applyBorder="1" applyAlignment="1">
      <alignment/>
    </xf>
    <xf numFmtId="0" fontId="8" fillId="34" borderId="71" xfId="0" applyFont="1" applyFill="1" applyBorder="1" applyAlignment="1">
      <alignment/>
    </xf>
    <xf numFmtId="0" fontId="8" fillId="34" borderId="80" xfId="0" applyFont="1" applyFill="1" applyBorder="1" applyAlignment="1">
      <alignment/>
    </xf>
    <xf numFmtId="0" fontId="8" fillId="34" borderId="72" xfId="0" applyFont="1" applyFill="1" applyBorder="1" applyAlignment="1">
      <alignment/>
    </xf>
    <xf numFmtId="0" fontId="8" fillId="34" borderId="73" xfId="0" applyFont="1" applyFill="1" applyBorder="1" applyAlignment="1">
      <alignment/>
    </xf>
    <xf numFmtId="0" fontId="8" fillId="34" borderId="74" xfId="0" applyFont="1" applyFill="1" applyBorder="1" applyAlignment="1">
      <alignment/>
    </xf>
    <xf numFmtId="0" fontId="8" fillId="34" borderId="81" xfId="0" applyFont="1" applyFill="1" applyBorder="1" applyAlignment="1">
      <alignment/>
    </xf>
    <xf numFmtId="0" fontId="8" fillId="34" borderId="75" xfId="0" applyFont="1" applyFill="1" applyBorder="1" applyAlignment="1">
      <alignment/>
    </xf>
    <xf numFmtId="0" fontId="8" fillId="34" borderId="82" xfId="0" applyFont="1" applyFill="1" applyBorder="1" applyAlignment="1">
      <alignment/>
    </xf>
    <xf numFmtId="0" fontId="8" fillId="34" borderId="83" xfId="0" applyFont="1" applyFill="1" applyBorder="1" applyAlignment="1">
      <alignment/>
    </xf>
    <xf numFmtId="0" fontId="8" fillId="34" borderId="84" xfId="0" applyFont="1" applyFill="1" applyBorder="1" applyAlignment="1">
      <alignment/>
    </xf>
    <xf numFmtId="0" fontId="8" fillId="34" borderId="85" xfId="0" applyFont="1" applyFill="1" applyBorder="1" applyAlignment="1">
      <alignment/>
    </xf>
    <xf numFmtId="0" fontId="8" fillId="34" borderId="58" xfId="0" applyFont="1" applyFill="1" applyBorder="1" applyAlignment="1">
      <alignment/>
    </xf>
    <xf numFmtId="0" fontId="8" fillId="34" borderId="77" xfId="0" applyFont="1" applyFill="1" applyBorder="1" applyAlignment="1">
      <alignment/>
    </xf>
    <xf numFmtId="0" fontId="8" fillId="34" borderId="66" xfId="0" applyFont="1" applyFill="1" applyBorder="1" applyAlignment="1">
      <alignment/>
    </xf>
    <xf numFmtId="0" fontId="8" fillId="34" borderId="54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8" fillId="34" borderId="87" xfId="0" applyFont="1" applyFill="1" applyBorder="1" applyAlignment="1">
      <alignment horizontal="center" vertical="center"/>
    </xf>
    <xf numFmtId="1" fontId="8" fillId="34" borderId="60" xfId="0" applyNumberFormat="1" applyFont="1" applyFill="1" applyBorder="1" applyAlignment="1">
      <alignment horizontal="right" vertical="center" wrapText="1"/>
    </xf>
    <xf numFmtId="4" fontId="8" fillId="34" borderId="61" xfId="0" applyNumberFormat="1" applyFont="1" applyFill="1" applyBorder="1" applyAlignment="1">
      <alignment horizontal="right" vertical="center" wrapText="1"/>
    </xf>
    <xf numFmtId="4" fontId="8" fillId="34" borderId="67" xfId="0" applyNumberFormat="1" applyFont="1" applyFill="1" applyBorder="1" applyAlignment="1">
      <alignment horizontal="right" vertical="center" wrapText="1"/>
    </xf>
    <xf numFmtId="1" fontId="8" fillId="34" borderId="70" xfId="0" applyNumberFormat="1" applyFont="1" applyFill="1" applyBorder="1" applyAlignment="1">
      <alignment horizontal="right" vertical="center" wrapText="1"/>
    </xf>
    <xf numFmtId="4" fontId="8" fillId="34" borderId="71" xfId="0" applyNumberFormat="1" applyFont="1" applyFill="1" applyBorder="1" applyAlignment="1">
      <alignment horizontal="right" vertical="center" wrapText="1"/>
    </xf>
    <xf numFmtId="4" fontId="8" fillId="34" borderId="72" xfId="0" applyNumberFormat="1" applyFont="1" applyFill="1" applyBorder="1" applyAlignment="1">
      <alignment horizontal="right" vertical="center" wrapText="1"/>
    </xf>
    <xf numFmtId="1" fontId="8" fillId="34" borderId="73" xfId="0" applyNumberFormat="1" applyFont="1" applyFill="1" applyBorder="1" applyAlignment="1">
      <alignment horizontal="right" vertical="center" wrapText="1"/>
    </xf>
    <xf numFmtId="4" fontId="8" fillId="34" borderId="74" xfId="0" applyNumberFormat="1" applyFont="1" applyFill="1" applyBorder="1" applyAlignment="1">
      <alignment horizontal="right" vertical="center" wrapText="1"/>
    </xf>
    <xf numFmtId="4" fontId="8" fillId="34" borderId="75" xfId="0" applyNumberFormat="1" applyFont="1" applyFill="1" applyBorder="1" applyAlignment="1">
      <alignment horizontal="right" vertical="center" wrapText="1"/>
    </xf>
    <xf numFmtId="1" fontId="8" fillId="34" borderId="82" xfId="0" applyNumberFormat="1" applyFont="1" applyFill="1" applyBorder="1" applyAlignment="1">
      <alignment horizontal="right" vertical="center" wrapText="1"/>
    </xf>
    <xf numFmtId="4" fontId="8" fillId="34" borderId="83" xfId="0" applyNumberFormat="1" applyFont="1" applyFill="1" applyBorder="1" applyAlignment="1">
      <alignment horizontal="right" vertical="center" wrapText="1"/>
    </xf>
    <xf numFmtId="4" fontId="8" fillId="34" borderId="85" xfId="0" applyNumberFormat="1" applyFont="1" applyFill="1" applyBorder="1" applyAlignment="1">
      <alignment horizontal="right" vertical="center" wrapText="1"/>
    </xf>
    <xf numFmtId="1" fontId="8" fillId="34" borderId="102" xfId="0" applyNumberFormat="1" applyFont="1" applyFill="1" applyBorder="1" applyAlignment="1">
      <alignment horizontal="right" vertical="center" wrapText="1"/>
    </xf>
    <xf numFmtId="4" fontId="8" fillId="34" borderId="103" xfId="0" applyNumberFormat="1" applyFont="1" applyFill="1" applyBorder="1" applyAlignment="1">
      <alignment horizontal="right" vertical="center" wrapText="1"/>
    </xf>
    <xf numFmtId="4" fontId="8" fillId="34" borderId="104" xfId="0" applyNumberFormat="1" applyFont="1" applyFill="1" applyBorder="1" applyAlignment="1">
      <alignment horizontal="right" vertical="center" wrapText="1"/>
    </xf>
    <xf numFmtId="1" fontId="8" fillId="34" borderId="105" xfId="0" applyNumberFormat="1" applyFont="1" applyFill="1" applyBorder="1" applyAlignment="1">
      <alignment horizontal="right" vertical="center" wrapText="1"/>
    </xf>
    <xf numFmtId="4" fontId="8" fillId="34" borderId="106" xfId="0" applyNumberFormat="1" applyFont="1" applyFill="1" applyBorder="1" applyAlignment="1">
      <alignment horizontal="right" vertical="center" wrapText="1"/>
    </xf>
    <xf numFmtId="4" fontId="8" fillId="34" borderId="107" xfId="0" applyNumberFormat="1" applyFont="1" applyFill="1" applyBorder="1" applyAlignment="1">
      <alignment horizontal="right" vertical="center" wrapText="1"/>
    </xf>
    <xf numFmtId="3" fontId="8" fillId="34" borderId="60" xfId="0" applyNumberFormat="1" applyFont="1" applyFill="1" applyBorder="1" applyAlignment="1">
      <alignment horizontal="right" vertical="center" wrapText="1"/>
    </xf>
    <xf numFmtId="3" fontId="8" fillId="34" borderId="70" xfId="0" applyNumberFormat="1" applyFont="1" applyFill="1" applyBorder="1" applyAlignment="1">
      <alignment horizontal="right" vertical="center" wrapText="1"/>
    </xf>
    <xf numFmtId="3" fontId="8" fillId="34" borderId="73" xfId="0" applyNumberFormat="1" applyFont="1" applyFill="1" applyBorder="1" applyAlignment="1">
      <alignment horizontal="right" vertical="center" wrapText="1"/>
    </xf>
    <xf numFmtId="3" fontId="8" fillId="34" borderId="82" xfId="0" applyNumberFormat="1" applyFont="1" applyFill="1" applyBorder="1" applyAlignment="1">
      <alignment horizontal="right" vertical="center" wrapText="1"/>
    </xf>
    <xf numFmtId="3" fontId="8" fillId="34" borderId="102" xfId="0" applyNumberFormat="1" applyFont="1" applyFill="1" applyBorder="1" applyAlignment="1">
      <alignment horizontal="right" vertical="center" wrapText="1"/>
    </xf>
    <xf numFmtId="3" fontId="8" fillId="34" borderId="105" xfId="0" applyNumberFormat="1" applyFont="1" applyFill="1" applyBorder="1" applyAlignment="1">
      <alignment horizontal="right" vertical="center" wrapText="1"/>
    </xf>
    <xf numFmtId="0" fontId="8" fillId="34" borderId="43" xfId="0" applyNumberFormat="1" applyFont="1" applyFill="1" applyBorder="1" applyAlignment="1">
      <alignment horizontal="center"/>
    </xf>
    <xf numFmtId="0" fontId="8" fillId="34" borderId="44" xfId="0" applyNumberFormat="1" applyFont="1" applyFill="1" applyBorder="1" applyAlignment="1">
      <alignment horizontal="center"/>
    </xf>
    <xf numFmtId="1" fontId="8" fillId="34" borderId="16" xfId="0" applyNumberFormat="1" applyFont="1" applyFill="1" applyBorder="1" applyAlignment="1">
      <alignment horizontal="right"/>
    </xf>
    <xf numFmtId="1" fontId="8" fillId="34" borderId="53" xfId="0" applyNumberFormat="1" applyFont="1" applyFill="1" applyBorder="1" applyAlignment="1">
      <alignment horizontal="right"/>
    </xf>
    <xf numFmtId="1" fontId="8" fillId="34" borderId="54" xfId="0" applyNumberFormat="1" applyFont="1" applyFill="1" applyBorder="1" applyAlignment="1">
      <alignment horizontal="right"/>
    </xf>
    <xf numFmtId="3" fontId="8" fillId="34" borderId="16" xfId="0" applyNumberFormat="1" applyFont="1" applyFill="1" applyBorder="1" applyAlignment="1">
      <alignment horizontal="right"/>
    </xf>
    <xf numFmtId="3" fontId="8" fillId="34" borderId="53" xfId="0" applyNumberFormat="1" applyFont="1" applyFill="1" applyBorder="1" applyAlignment="1">
      <alignment horizontal="right"/>
    </xf>
    <xf numFmtId="3" fontId="8" fillId="34" borderId="54" xfId="0" applyNumberFormat="1" applyFont="1" applyFill="1" applyBorder="1" applyAlignment="1">
      <alignment horizontal="right"/>
    </xf>
    <xf numFmtId="0" fontId="8" fillId="34" borderId="16" xfId="0" applyFont="1" applyFill="1" applyBorder="1" applyAlignment="1">
      <alignment horizontal="right"/>
    </xf>
    <xf numFmtId="0" fontId="8" fillId="34" borderId="53" xfId="0" applyFont="1" applyFill="1" applyBorder="1" applyAlignment="1">
      <alignment horizontal="right"/>
    </xf>
    <xf numFmtId="0" fontId="8" fillId="34" borderId="54" xfId="0" applyFont="1" applyFill="1" applyBorder="1" applyAlignment="1">
      <alignment horizontal="right"/>
    </xf>
    <xf numFmtId="3" fontId="8" fillId="34" borderId="48" xfId="0" applyNumberFormat="1" applyFont="1" applyFill="1" applyBorder="1" applyAlignment="1">
      <alignment horizontal="right"/>
    </xf>
    <xf numFmtId="3" fontId="8" fillId="34" borderId="108" xfId="0" applyNumberFormat="1" applyFont="1" applyFill="1" applyBorder="1" applyAlignment="1">
      <alignment horizontal="right"/>
    </xf>
    <xf numFmtId="1" fontId="8" fillId="34" borderId="55" xfId="0" applyNumberFormat="1" applyFont="1" applyFill="1" applyBorder="1" applyAlignment="1">
      <alignment horizontal="right"/>
    </xf>
    <xf numFmtId="3" fontId="8" fillId="34" borderId="55" xfId="0" applyNumberFormat="1" applyFont="1" applyFill="1" applyBorder="1" applyAlignment="1">
      <alignment horizontal="right"/>
    </xf>
    <xf numFmtId="0" fontId="7" fillId="0" borderId="0" xfId="57" applyFont="1" applyAlignment="1">
      <alignment horizontal="left" vertical="center"/>
      <protection/>
    </xf>
    <xf numFmtId="0" fontId="7" fillId="0" borderId="0" xfId="57" applyFont="1" applyAlignment="1">
      <alignment horizontal="center" vertical="center" wrapText="1"/>
      <protection/>
    </xf>
    <xf numFmtId="0" fontId="7" fillId="0" borderId="0" xfId="57" applyFont="1" applyAlignment="1">
      <alignment horizontal="left" vertical="center" wrapText="1"/>
      <protection/>
    </xf>
    <xf numFmtId="0" fontId="7" fillId="0" borderId="0" xfId="57" applyFont="1" applyAlignment="1">
      <alignment vertical="center" wrapText="1"/>
      <protection/>
    </xf>
    <xf numFmtId="0" fontId="7" fillId="0" borderId="50" xfId="57" applyFont="1" applyBorder="1" applyAlignment="1">
      <alignment horizontal="center" vertical="center" wrapText="1"/>
      <protection/>
    </xf>
    <xf numFmtId="0" fontId="14" fillId="0" borderId="109" xfId="57" applyFont="1" applyBorder="1" applyAlignment="1">
      <alignment horizontal="left" vertical="center" wrapText="1"/>
      <protection/>
    </xf>
    <xf numFmtId="0" fontId="15" fillId="0" borderId="110" xfId="57" applyFont="1" applyBorder="1" applyAlignment="1">
      <alignment horizontal="left" vertical="center" wrapText="1"/>
      <protection/>
    </xf>
    <xf numFmtId="0" fontId="7" fillId="0" borderId="43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vertical="center" wrapText="1"/>
      <protection/>
    </xf>
    <xf numFmtId="0" fontId="8" fillId="34" borderId="0" xfId="0" applyNumberFormat="1" applyFont="1" applyFill="1" applyBorder="1" applyAlignment="1">
      <alignment horizontal="left"/>
    </xf>
    <xf numFmtId="0" fontId="7" fillId="0" borderId="98" xfId="57" applyFont="1" applyBorder="1" applyAlignment="1">
      <alignment horizontal="center" vertical="center" wrapText="1"/>
      <protection/>
    </xf>
    <xf numFmtId="0" fontId="8" fillId="33" borderId="77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/>
    </xf>
    <xf numFmtId="0" fontId="8" fillId="0" borderId="61" xfId="0" applyFont="1" applyFill="1" applyBorder="1" applyAlignment="1">
      <alignment/>
    </xf>
    <xf numFmtId="0" fontId="8" fillId="0" borderId="78" xfId="0" applyFont="1" applyFill="1" applyBorder="1" applyAlignment="1">
      <alignment/>
    </xf>
    <xf numFmtId="0" fontId="8" fillId="0" borderId="67" xfId="0" applyFont="1" applyFill="1" applyBorder="1" applyAlignment="1">
      <alignment/>
    </xf>
    <xf numFmtId="0" fontId="8" fillId="0" borderId="59" xfId="0" applyFont="1" applyFill="1" applyBorder="1" applyAlignment="1">
      <alignment/>
    </xf>
    <xf numFmtId="0" fontId="7" fillId="0" borderId="111" xfId="57" applyFont="1" applyBorder="1" applyAlignment="1">
      <alignment horizontal="left" vertical="center" wrapText="1"/>
      <protection/>
    </xf>
    <xf numFmtId="0" fontId="7" fillId="0" borderId="18" xfId="57" applyFont="1" applyBorder="1" applyAlignment="1">
      <alignment horizontal="left" vertical="center" wrapText="1"/>
      <protection/>
    </xf>
    <xf numFmtId="0" fontId="7" fillId="0" borderId="44" xfId="57" applyFont="1" applyBorder="1" applyAlignment="1">
      <alignment horizontal="center" vertical="center" wrapText="1"/>
      <protection/>
    </xf>
    <xf numFmtId="0" fontId="7" fillId="0" borderId="99" xfId="57" applyFont="1" applyBorder="1" applyAlignment="1">
      <alignment horizontal="center" vertical="center" wrapText="1"/>
      <protection/>
    </xf>
    <xf numFmtId="0" fontId="7" fillId="0" borderId="112" xfId="57" applyFont="1" applyBorder="1" applyAlignment="1">
      <alignment horizontal="left" vertical="center" wrapText="1"/>
      <protection/>
    </xf>
    <xf numFmtId="0" fontId="7" fillId="0" borderId="113" xfId="57" applyFont="1" applyBorder="1" applyAlignment="1">
      <alignment horizontal="left" vertical="center" wrapText="1"/>
      <protection/>
    </xf>
    <xf numFmtId="0" fontId="7" fillId="0" borderId="114" xfId="57" applyFont="1" applyBorder="1" applyAlignment="1">
      <alignment horizontal="center" vertical="center" wrapText="1"/>
      <protection/>
    </xf>
    <xf numFmtId="0" fontId="7" fillId="0" borderId="115" xfId="57" applyFont="1" applyBorder="1" applyAlignment="1">
      <alignment horizontal="center" vertical="center" wrapText="1"/>
      <protection/>
    </xf>
    <xf numFmtId="0" fontId="7" fillId="0" borderId="19" xfId="57" applyFont="1" applyBorder="1" applyAlignment="1">
      <alignment horizontal="center" vertical="center" wrapText="1"/>
      <protection/>
    </xf>
    <xf numFmtId="0" fontId="7" fillId="0" borderId="116" xfId="57" applyFont="1" applyBorder="1" applyAlignment="1">
      <alignment horizontal="center" vertical="center" wrapText="1"/>
      <protection/>
    </xf>
    <xf numFmtId="175" fontId="8" fillId="33" borderId="0" xfId="61" applyNumberFormat="1" applyFont="1" applyFill="1" applyBorder="1" applyAlignment="1" applyProtection="1">
      <alignment horizontal="center" vertical="center"/>
      <protection/>
    </xf>
    <xf numFmtId="0" fontId="8" fillId="33" borderId="117" xfId="0" applyFont="1" applyFill="1" applyBorder="1" applyAlignment="1">
      <alignment horizontal="center" vertical="center" wrapText="1"/>
    </xf>
    <xf numFmtId="0" fontId="8" fillId="33" borderId="118" xfId="0" applyFont="1" applyFill="1" applyBorder="1" applyAlignment="1">
      <alignment horizontal="center" vertical="center" wrapText="1"/>
    </xf>
    <xf numFmtId="0" fontId="8" fillId="33" borderId="119" xfId="0" applyFont="1" applyFill="1" applyBorder="1" applyAlignment="1">
      <alignment horizontal="center" vertical="center" wrapText="1"/>
    </xf>
    <xf numFmtId="0" fontId="8" fillId="33" borderId="120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3" fontId="8" fillId="33" borderId="119" xfId="0" applyNumberFormat="1" applyFont="1" applyFill="1" applyBorder="1" applyAlignment="1">
      <alignment horizontal="right" vertical="center" wrapText="1"/>
    </xf>
    <xf numFmtId="3" fontId="8" fillId="34" borderId="120" xfId="0" applyNumberFormat="1" applyFont="1" applyFill="1" applyBorder="1" applyAlignment="1">
      <alignment horizontal="right" vertical="center" wrapText="1"/>
    </xf>
    <xf numFmtId="3" fontId="8" fillId="33" borderId="120" xfId="0" applyNumberFormat="1" applyFont="1" applyFill="1" applyBorder="1" applyAlignment="1">
      <alignment horizontal="right" vertical="center" wrapText="1"/>
    </xf>
    <xf numFmtId="3" fontId="8" fillId="34" borderId="121" xfId="0" applyNumberFormat="1" applyFont="1" applyFill="1" applyBorder="1" applyAlignment="1">
      <alignment horizontal="right" vertical="center" wrapText="1"/>
    </xf>
    <xf numFmtId="3" fontId="8" fillId="34" borderId="122" xfId="0" applyNumberFormat="1" applyFont="1" applyFill="1" applyBorder="1" applyAlignment="1">
      <alignment horizontal="right" vertical="center" wrapText="1"/>
    </xf>
    <xf numFmtId="3" fontId="8" fillId="34" borderId="123" xfId="0" applyNumberFormat="1" applyFont="1" applyFill="1" applyBorder="1" applyAlignment="1">
      <alignment horizontal="right" vertical="center" wrapText="1"/>
    </xf>
    <xf numFmtId="3" fontId="8" fillId="33" borderId="124" xfId="0" applyNumberFormat="1" applyFont="1" applyFill="1" applyBorder="1" applyAlignment="1">
      <alignment horizontal="right" vertical="center" wrapText="1"/>
    </xf>
    <xf numFmtId="3" fontId="8" fillId="33" borderId="121" xfId="0" applyNumberFormat="1" applyFont="1" applyFill="1" applyBorder="1" applyAlignment="1">
      <alignment horizontal="right" vertical="center" wrapText="1"/>
    </xf>
    <xf numFmtId="3" fontId="8" fillId="33" borderId="122" xfId="0" applyNumberFormat="1" applyFont="1" applyFill="1" applyBorder="1" applyAlignment="1">
      <alignment horizontal="right" vertical="center" wrapText="1"/>
    </xf>
    <xf numFmtId="3" fontId="8" fillId="34" borderId="125" xfId="0" applyNumberFormat="1" applyFont="1" applyFill="1" applyBorder="1" applyAlignment="1">
      <alignment horizontal="right" vertical="center" wrapText="1"/>
    </xf>
    <xf numFmtId="3" fontId="8" fillId="34" borderId="126" xfId="0" applyNumberFormat="1" applyFont="1" applyFill="1" applyBorder="1" applyAlignment="1">
      <alignment horizontal="right" vertical="center" wrapText="1"/>
    </xf>
    <xf numFmtId="3" fontId="8" fillId="33" borderId="127" xfId="0" applyNumberFormat="1" applyFont="1" applyFill="1" applyBorder="1" applyAlignment="1">
      <alignment horizontal="right" vertical="center" wrapText="1"/>
    </xf>
    <xf numFmtId="4" fontId="8" fillId="33" borderId="77" xfId="0" applyNumberFormat="1" applyFont="1" applyFill="1" applyBorder="1" applyAlignment="1">
      <alignment horizontal="right" vertical="center" wrapText="1"/>
    </xf>
    <xf numFmtId="4" fontId="8" fillId="34" borderId="78" xfId="0" applyNumberFormat="1" applyFont="1" applyFill="1" applyBorder="1" applyAlignment="1">
      <alignment horizontal="right" vertical="center" wrapText="1"/>
    </xf>
    <xf numFmtId="4" fontId="8" fillId="33" borderId="78" xfId="0" applyNumberFormat="1" applyFont="1" applyFill="1" applyBorder="1" applyAlignment="1">
      <alignment horizontal="right" vertical="center" wrapText="1"/>
    </xf>
    <xf numFmtId="4" fontId="8" fillId="34" borderId="80" xfId="0" applyNumberFormat="1" applyFont="1" applyFill="1" applyBorder="1" applyAlignment="1">
      <alignment horizontal="right" vertical="center" wrapText="1"/>
    </xf>
    <xf numFmtId="4" fontId="8" fillId="34" borderId="81" xfId="0" applyNumberFormat="1" applyFont="1" applyFill="1" applyBorder="1" applyAlignment="1">
      <alignment horizontal="right" vertical="center" wrapText="1"/>
    </xf>
    <xf numFmtId="4" fontId="8" fillId="34" borderId="84" xfId="0" applyNumberFormat="1" applyFont="1" applyFill="1" applyBorder="1" applyAlignment="1">
      <alignment horizontal="right" vertical="center" wrapText="1"/>
    </xf>
    <xf numFmtId="4" fontId="8" fillId="33" borderId="128" xfId="0" applyNumberFormat="1" applyFont="1" applyFill="1" applyBorder="1" applyAlignment="1">
      <alignment horizontal="right" vertical="center" wrapText="1"/>
    </xf>
    <xf numFmtId="4" fontId="8" fillId="33" borderId="80" xfId="0" applyNumberFormat="1" applyFont="1" applyFill="1" applyBorder="1" applyAlignment="1">
      <alignment horizontal="right" vertical="center" wrapText="1"/>
    </xf>
    <xf numFmtId="4" fontId="8" fillId="33" borderId="81" xfId="0" applyNumberFormat="1" applyFont="1" applyFill="1" applyBorder="1" applyAlignment="1">
      <alignment horizontal="right" vertical="center" wrapText="1"/>
    </xf>
    <xf numFmtId="4" fontId="8" fillId="34" borderId="129" xfId="0" applyNumberFormat="1" applyFont="1" applyFill="1" applyBorder="1" applyAlignment="1">
      <alignment horizontal="right" vertical="center" wrapText="1"/>
    </xf>
    <xf numFmtId="4" fontId="8" fillId="34" borderId="130" xfId="0" applyNumberFormat="1" applyFont="1" applyFill="1" applyBorder="1" applyAlignment="1">
      <alignment horizontal="right" vertical="center" wrapText="1"/>
    </xf>
    <xf numFmtId="4" fontId="8" fillId="33" borderId="131" xfId="0" applyNumberFormat="1" applyFont="1" applyFill="1" applyBorder="1" applyAlignment="1">
      <alignment horizontal="right" vertical="center" wrapText="1"/>
    </xf>
    <xf numFmtId="0" fontId="8" fillId="33" borderId="62" xfId="0" applyFont="1" applyFill="1" applyBorder="1" applyAlignment="1">
      <alignment vertical="center" wrapText="1"/>
    </xf>
    <xf numFmtId="0" fontId="8" fillId="33" borderId="58" xfId="0" applyFont="1" applyFill="1" applyBorder="1" applyAlignment="1">
      <alignment vertical="center" wrapText="1"/>
    </xf>
    <xf numFmtId="0" fontId="8" fillId="33" borderId="128" xfId="0" applyFont="1" applyFill="1" applyBorder="1" applyAlignment="1">
      <alignment vertical="center" wrapText="1"/>
    </xf>
    <xf numFmtId="0" fontId="8" fillId="33" borderId="128" xfId="0" applyFont="1" applyFill="1" applyBorder="1" applyAlignment="1">
      <alignment horizontal="center" vertical="center" wrapText="1"/>
    </xf>
    <xf numFmtId="0" fontId="8" fillId="33" borderId="132" xfId="0" applyFont="1" applyFill="1" applyBorder="1" applyAlignment="1">
      <alignment horizontal="center"/>
    </xf>
    <xf numFmtId="0" fontId="8" fillId="33" borderId="133" xfId="0" applyFont="1" applyFill="1" applyBorder="1" applyAlignment="1">
      <alignment horizontal="center"/>
    </xf>
    <xf numFmtId="0" fontId="0" fillId="35" borderId="0" xfId="0" applyFill="1" applyAlignment="1">
      <alignment/>
    </xf>
    <xf numFmtId="3" fontId="8" fillId="34" borderId="70" xfId="0" applyNumberFormat="1" applyFont="1" applyFill="1" applyBorder="1" applyAlignment="1">
      <alignment horizontal="center" vertical="center"/>
    </xf>
    <xf numFmtId="181" fontId="8" fillId="34" borderId="71" xfId="0" applyNumberFormat="1" applyFont="1" applyFill="1" applyBorder="1" applyAlignment="1">
      <alignment horizontal="center" vertical="center"/>
    </xf>
    <xf numFmtId="3" fontId="8" fillId="34" borderId="73" xfId="0" applyNumberFormat="1" applyFont="1" applyFill="1" applyBorder="1" applyAlignment="1">
      <alignment horizontal="center" vertical="center"/>
    </xf>
    <xf numFmtId="181" fontId="8" fillId="34" borderId="74" xfId="0" applyNumberFormat="1" applyFont="1" applyFill="1" applyBorder="1" applyAlignment="1">
      <alignment horizontal="center" vertical="center"/>
    </xf>
    <xf numFmtId="3" fontId="8" fillId="34" borderId="82" xfId="0" applyNumberFormat="1" applyFont="1" applyFill="1" applyBorder="1" applyAlignment="1">
      <alignment horizontal="center" vertical="center"/>
    </xf>
    <xf numFmtId="181" fontId="8" fillId="34" borderId="83" xfId="0" applyNumberFormat="1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4" fillId="35" borderId="102" xfId="0" applyFont="1" applyFill="1" applyBorder="1" applyAlignment="1">
      <alignment horizontal="center" vertical="center" wrapText="1"/>
    </xf>
    <xf numFmtId="0" fontId="8" fillId="33" borderId="103" xfId="0" applyFont="1" applyFill="1" applyBorder="1" applyAlignment="1">
      <alignment horizontal="center" vertical="center" wrapText="1"/>
    </xf>
    <xf numFmtId="0" fontId="4" fillId="35" borderId="129" xfId="0" applyFont="1" applyFill="1" applyBorder="1" applyAlignment="1">
      <alignment horizontal="center" vertical="center" wrapText="1"/>
    </xf>
    <xf numFmtId="3" fontId="8" fillId="0" borderId="80" xfId="0" applyNumberFormat="1" applyFont="1" applyFill="1" applyBorder="1" applyAlignment="1">
      <alignment horizontal="center" vertical="center"/>
    </xf>
    <xf numFmtId="3" fontId="8" fillId="0" borderId="81" xfId="0" applyNumberFormat="1" applyFont="1" applyFill="1" applyBorder="1" applyAlignment="1">
      <alignment horizontal="center" vertical="center"/>
    </xf>
    <xf numFmtId="3" fontId="8" fillId="0" borderId="84" xfId="0" applyNumberFormat="1" applyFont="1" applyFill="1" applyBorder="1" applyAlignment="1">
      <alignment horizontal="center" vertical="center"/>
    </xf>
    <xf numFmtId="3" fontId="8" fillId="0" borderId="70" xfId="0" applyNumberFormat="1" applyFont="1" applyFill="1" applyBorder="1" applyAlignment="1">
      <alignment horizontal="center" vertical="center"/>
    </xf>
    <xf numFmtId="181" fontId="8" fillId="0" borderId="71" xfId="0" applyNumberFormat="1" applyFont="1" applyFill="1" applyBorder="1" applyAlignment="1">
      <alignment horizontal="center" vertical="center"/>
    </xf>
    <xf numFmtId="3" fontId="8" fillId="0" borderId="73" xfId="0" applyNumberFormat="1" applyFont="1" applyFill="1" applyBorder="1" applyAlignment="1">
      <alignment horizontal="center" vertical="center"/>
    </xf>
    <xf numFmtId="181" fontId="8" fillId="0" borderId="74" xfId="0" applyNumberFormat="1" applyFont="1" applyFill="1" applyBorder="1" applyAlignment="1">
      <alignment horizontal="center" vertical="center"/>
    </xf>
    <xf numFmtId="3" fontId="8" fillId="0" borderId="82" xfId="0" applyNumberFormat="1" applyFont="1" applyFill="1" applyBorder="1" applyAlignment="1">
      <alignment horizontal="center" vertical="center"/>
    </xf>
    <xf numFmtId="181" fontId="8" fillId="0" borderId="83" xfId="0" applyNumberFormat="1" applyFont="1" applyFill="1" applyBorder="1" applyAlignment="1">
      <alignment horizontal="center" vertical="center"/>
    </xf>
    <xf numFmtId="0" fontId="4" fillId="35" borderId="104" xfId="0" applyFont="1" applyFill="1" applyBorder="1" applyAlignment="1">
      <alignment horizontal="center" vertical="center" wrapText="1"/>
    </xf>
    <xf numFmtId="0" fontId="4" fillId="35" borderId="66" xfId="0" applyFont="1" applyFill="1" applyBorder="1" applyAlignment="1">
      <alignment horizontal="center" vertical="center" wrapText="1"/>
    </xf>
    <xf numFmtId="177" fontId="8" fillId="0" borderId="110" xfId="60" applyNumberFormat="1" applyFont="1" applyFill="1" applyBorder="1" applyAlignment="1">
      <alignment horizontal="center" vertical="center"/>
    </xf>
    <xf numFmtId="177" fontId="8" fillId="0" borderId="70" xfId="60" applyNumberFormat="1" applyFont="1" applyFill="1" applyBorder="1" applyAlignment="1">
      <alignment horizontal="center" vertical="center"/>
    </xf>
    <xf numFmtId="177" fontId="8" fillId="0" borderId="80" xfId="60" applyNumberFormat="1" applyFont="1" applyFill="1" applyBorder="1" applyAlignment="1">
      <alignment horizontal="center" vertical="center"/>
    </xf>
    <xf numFmtId="177" fontId="8" fillId="0" borderId="18" xfId="60" applyNumberFormat="1" applyFont="1" applyFill="1" applyBorder="1" applyAlignment="1">
      <alignment horizontal="center" vertical="center"/>
    </xf>
    <xf numFmtId="177" fontId="8" fillId="0" borderId="73" xfId="60" applyNumberFormat="1" applyFont="1" applyFill="1" applyBorder="1" applyAlignment="1">
      <alignment horizontal="center" vertical="center"/>
    </xf>
    <xf numFmtId="177" fontId="8" fillId="0" borderId="81" xfId="60" applyNumberFormat="1" applyFont="1" applyFill="1" applyBorder="1" applyAlignment="1">
      <alignment horizontal="center" vertical="center"/>
    </xf>
    <xf numFmtId="177" fontId="8" fillId="0" borderId="82" xfId="60" applyNumberFormat="1" applyFont="1" applyFill="1" applyBorder="1" applyAlignment="1">
      <alignment horizontal="center" vertical="center"/>
    </xf>
    <xf numFmtId="0" fontId="4" fillId="35" borderId="119" xfId="0" applyFont="1" applyFill="1" applyBorder="1" applyAlignment="1">
      <alignment horizontal="center" vertical="center" wrapText="1"/>
    </xf>
    <xf numFmtId="0" fontId="4" fillId="35" borderId="134" xfId="0" applyFont="1" applyFill="1" applyBorder="1" applyAlignment="1">
      <alignment horizontal="center" vertical="center" wrapText="1"/>
    </xf>
    <xf numFmtId="0" fontId="4" fillId="35" borderId="135" xfId="0" applyFont="1" applyFill="1" applyBorder="1" applyAlignment="1">
      <alignment horizontal="center" vertical="center" wrapText="1"/>
    </xf>
    <xf numFmtId="3" fontId="8" fillId="0" borderId="136" xfId="0" applyNumberFormat="1" applyFont="1" applyFill="1" applyBorder="1" applyAlignment="1">
      <alignment horizontal="center" vertical="center"/>
    </xf>
    <xf numFmtId="3" fontId="8" fillId="0" borderId="137" xfId="0" applyNumberFormat="1" applyFont="1" applyFill="1" applyBorder="1" applyAlignment="1">
      <alignment horizontal="center" vertical="center"/>
    </xf>
    <xf numFmtId="3" fontId="8" fillId="0" borderId="138" xfId="0" applyNumberFormat="1" applyFont="1" applyFill="1" applyBorder="1" applyAlignment="1">
      <alignment horizontal="center" vertical="center"/>
    </xf>
    <xf numFmtId="177" fontId="8" fillId="0" borderId="72" xfId="60" applyNumberFormat="1" applyFont="1" applyFill="1" applyBorder="1" applyAlignment="1">
      <alignment horizontal="center" vertical="center"/>
    </xf>
    <xf numFmtId="177" fontId="8" fillId="0" borderId="75" xfId="60" applyNumberFormat="1" applyFont="1" applyFill="1" applyBorder="1" applyAlignment="1">
      <alignment horizontal="center" vertical="center"/>
    </xf>
    <xf numFmtId="177" fontId="8" fillId="33" borderId="139" xfId="60" applyNumberFormat="1" applyFont="1" applyFill="1" applyBorder="1" applyAlignment="1">
      <alignment horizontal="center" vertical="center"/>
    </xf>
    <xf numFmtId="177" fontId="8" fillId="33" borderId="64" xfId="60" applyNumberFormat="1" applyFont="1" applyFill="1" applyBorder="1" applyAlignment="1">
      <alignment horizontal="center" vertical="center"/>
    </xf>
    <xf numFmtId="177" fontId="8" fillId="33" borderId="131" xfId="60" applyNumberFormat="1" applyFont="1" applyFill="1" applyBorder="1" applyAlignment="1">
      <alignment horizontal="center" vertical="center"/>
    </xf>
    <xf numFmtId="177" fontId="8" fillId="33" borderId="69" xfId="60" applyNumberFormat="1" applyFont="1" applyFill="1" applyBorder="1" applyAlignment="1">
      <alignment horizontal="center" vertical="center"/>
    </xf>
    <xf numFmtId="0" fontId="8" fillId="33" borderId="94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8" fillId="34" borderId="70" xfId="0" applyFont="1" applyFill="1" applyBorder="1" applyAlignment="1">
      <alignment vertical="center"/>
    </xf>
    <xf numFmtId="0" fontId="8" fillId="34" borderId="71" xfId="0" applyFont="1" applyFill="1" applyBorder="1" applyAlignment="1">
      <alignment vertical="center"/>
    </xf>
    <xf numFmtId="3" fontId="8" fillId="34" borderId="80" xfId="0" applyNumberFormat="1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8" fillId="0" borderId="71" xfId="0" applyFont="1" applyFill="1" applyBorder="1" applyAlignment="1">
      <alignment vertical="center"/>
    </xf>
    <xf numFmtId="3" fontId="8" fillId="0" borderId="140" xfId="0" applyNumberFormat="1" applyFont="1" applyFill="1" applyBorder="1" applyAlignment="1">
      <alignment vertical="center"/>
    </xf>
    <xf numFmtId="3" fontId="8" fillId="0" borderId="80" xfId="0" applyNumberFormat="1" applyFont="1" applyFill="1" applyBorder="1" applyAlignment="1">
      <alignment vertical="center"/>
    </xf>
    <xf numFmtId="0" fontId="8" fillId="34" borderId="121" xfId="0" applyFont="1" applyFill="1" applyBorder="1" applyAlignment="1">
      <alignment vertical="center"/>
    </xf>
    <xf numFmtId="3" fontId="8" fillId="34" borderId="71" xfId="0" applyNumberFormat="1" applyFont="1" applyFill="1" applyBorder="1" applyAlignment="1">
      <alignment vertical="center"/>
    </xf>
    <xf numFmtId="3" fontId="8" fillId="34" borderId="72" xfId="0" applyNumberFormat="1" applyFont="1" applyFill="1" applyBorder="1" applyAlignment="1">
      <alignment vertical="center"/>
    </xf>
    <xf numFmtId="0" fontId="8" fillId="34" borderId="105" xfId="0" applyFont="1" applyFill="1" applyBorder="1" applyAlignment="1">
      <alignment vertical="center"/>
    </xf>
    <xf numFmtId="0" fontId="8" fillId="34" borderId="106" xfId="0" applyFont="1" applyFill="1" applyBorder="1" applyAlignment="1">
      <alignment vertical="center"/>
    </xf>
    <xf numFmtId="3" fontId="8" fillId="34" borderId="130" xfId="0" applyNumberFormat="1" applyFont="1" applyFill="1" applyBorder="1" applyAlignment="1">
      <alignment vertical="center"/>
    </xf>
    <xf numFmtId="0" fontId="8" fillId="0" borderId="105" xfId="0" applyFont="1" applyFill="1" applyBorder="1" applyAlignment="1">
      <alignment vertical="center"/>
    </xf>
    <xf numFmtId="0" fontId="8" fillId="0" borderId="106" xfId="0" applyFont="1" applyFill="1" applyBorder="1" applyAlignment="1">
      <alignment vertical="center"/>
    </xf>
    <xf numFmtId="3" fontId="8" fillId="0" borderId="141" xfId="0" applyNumberFormat="1" applyFont="1" applyFill="1" applyBorder="1" applyAlignment="1">
      <alignment vertical="center"/>
    </xf>
    <xf numFmtId="3" fontId="8" fillId="0" borderId="130" xfId="0" applyNumberFormat="1" applyFont="1" applyFill="1" applyBorder="1" applyAlignment="1">
      <alignment vertical="center"/>
    </xf>
    <xf numFmtId="0" fontId="8" fillId="34" borderId="126" xfId="0" applyFont="1" applyFill="1" applyBorder="1" applyAlignment="1">
      <alignment vertical="center"/>
    </xf>
    <xf numFmtId="3" fontId="8" fillId="34" borderId="106" xfId="0" applyNumberFormat="1" applyFont="1" applyFill="1" applyBorder="1" applyAlignment="1">
      <alignment vertical="center"/>
    </xf>
    <xf numFmtId="3" fontId="8" fillId="34" borderId="107" xfId="0" applyNumberFormat="1" applyFont="1" applyFill="1" applyBorder="1" applyAlignment="1">
      <alignment vertical="center"/>
    </xf>
    <xf numFmtId="0" fontId="8" fillId="0" borderId="102" xfId="0" applyFont="1" applyFill="1" applyBorder="1" applyAlignment="1">
      <alignment vertical="center"/>
    </xf>
    <xf numFmtId="0" fontId="8" fillId="36" borderId="103" xfId="0" applyFont="1" applyFill="1" applyBorder="1" applyAlignment="1">
      <alignment vertical="center"/>
    </xf>
    <xf numFmtId="3" fontId="8" fillId="0" borderId="129" xfId="0" applyNumberFormat="1" applyFont="1" applyFill="1" applyBorder="1" applyAlignment="1">
      <alignment vertical="center"/>
    </xf>
    <xf numFmtId="3" fontId="8" fillId="0" borderId="142" xfId="0" applyNumberFormat="1" applyFont="1" applyFill="1" applyBorder="1" applyAlignment="1">
      <alignment vertical="center"/>
    </xf>
    <xf numFmtId="0" fontId="8" fillId="0" borderId="125" xfId="0" applyFont="1" applyFill="1" applyBorder="1" applyAlignment="1">
      <alignment vertical="center"/>
    </xf>
    <xf numFmtId="0" fontId="8" fillId="36" borderId="125" xfId="0" applyFont="1" applyFill="1" applyBorder="1" applyAlignment="1">
      <alignment vertical="center"/>
    </xf>
    <xf numFmtId="3" fontId="8" fillId="0" borderId="103" xfId="0" applyNumberFormat="1" applyFont="1" applyFill="1" applyBorder="1" applyAlignment="1">
      <alignment vertical="center"/>
    </xf>
    <xf numFmtId="3" fontId="8" fillId="0" borderId="104" xfId="0" applyNumberFormat="1" applyFont="1" applyFill="1" applyBorder="1" applyAlignment="1">
      <alignment vertical="center"/>
    </xf>
    <xf numFmtId="0" fontId="8" fillId="34" borderId="62" xfId="0" applyFont="1" applyFill="1" applyBorder="1" applyAlignment="1">
      <alignment vertical="center"/>
    </xf>
    <xf numFmtId="0" fontId="8" fillId="36" borderId="63" xfId="0" applyFont="1" applyFill="1" applyBorder="1" applyAlignment="1">
      <alignment vertical="center"/>
    </xf>
    <xf numFmtId="3" fontId="8" fillId="34" borderId="128" xfId="0" applyNumberFormat="1" applyFont="1" applyFill="1" applyBorder="1" applyAlignment="1">
      <alignment vertical="center"/>
    </xf>
    <xf numFmtId="0" fontId="8" fillId="34" borderId="124" xfId="0" applyFont="1" applyFill="1" applyBorder="1" applyAlignment="1">
      <alignment vertical="center"/>
    </xf>
    <xf numFmtId="3" fontId="8" fillId="34" borderId="63" xfId="0" applyNumberFormat="1" applyFont="1" applyFill="1" applyBorder="1" applyAlignment="1">
      <alignment vertical="center"/>
    </xf>
    <xf numFmtId="3" fontId="8" fillId="34" borderId="68" xfId="0" applyNumberFormat="1" applyFont="1" applyFill="1" applyBorder="1" applyAlignment="1">
      <alignment vertical="center"/>
    </xf>
    <xf numFmtId="0" fontId="8" fillId="36" borderId="106" xfId="0" applyFont="1" applyFill="1" applyBorder="1" applyAlignment="1">
      <alignment vertical="center"/>
    </xf>
    <xf numFmtId="0" fontId="8" fillId="34" borderId="82" xfId="0" applyFont="1" applyFill="1" applyBorder="1" applyAlignment="1">
      <alignment vertical="center"/>
    </xf>
    <xf numFmtId="0" fontId="8" fillId="34" borderId="83" xfId="0" applyFont="1" applyFill="1" applyBorder="1" applyAlignment="1">
      <alignment vertical="center"/>
    </xf>
    <xf numFmtId="3" fontId="8" fillId="34" borderId="84" xfId="0" applyNumberFormat="1" applyFont="1" applyFill="1" applyBorder="1" applyAlignment="1">
      <alignment vertical="center"/>
    </xf>
    <xf numFmtId="0" fontId="8" fillId="0" borderId="82" xfId="0" applyFont="1" applyFill="1" applyBorder="1" applyAlignment="1">
      <alignment vertical="center"/>
    </xf>
    <xf numFmtId="0" fontId="8" fillId="0" borderId="83" xfId="0" applyFont="1" applyFill="1" applyBorder="1" applyAlignment="1">
      <alignment vertical="center"/>
    </xf>
    <xf numFmtId="3" fontId="8" fillId="0" borderId="143" xfId="0" applyNumberFormat="1" applyFont="1" applyFill="1" applyBorder="1" applyAlignment="1">
      <alignment vertical="center"/>
    </xf>
    <xf numFmtId="3" fontId="8" fillId="0" borderId="84" xfId="0" applyNumberFormat="1" applyFont="1" applyFill="1" applyBorder="1" applyAlignment="1">
      <alignment vertical="center"/>
    </xf>
    <xf numFmtId="0" fontId="8" fillId="34" borderId="123" xfId="0" applyFont="1" applyFill="1" applyBorder="1" applyAlignment="1">
      <alignment vertical="center"/>
    </xf>
    <xf numFmtId="3" fontId="8" fillId="34" borderId="83" xfId="0" applyNumberFormat="1" applyFont="1" applyFill="1" applyBorder="1" applyAlignment="1">
      <alignment vertical="center"/>
    </xf>
    <xf numFmtId="3" fontId="8" fillId="34" borderId="85" xfId="0" applyNumberFormat="1" applyFont="1" applyFill="1" applyBorder="1" applyAlignment="1">
      <alignment vertical="center"/>
    </xf>
    <xf numFmtId="0" fontId="8" fillId="33" borderId="58" xfId="0" applyFont="1" applyFill="1" applyBorder="1" applyAlignment="1">
      <alignment vertical="center"/>
    </xf>
    <xf numFmtId="1" fontId="8" fillId="0" borderId="70" xfId="0" applyNumberFormat="1" applyFont="1" applyFill="1" applyBorder="1" applyAlignment="1">
      <alignment vertical="center"/>
    </xf>
    <xf numFmtId="1" fontId="8" fillId="0" borderId="71" xfId="0" applyNumberFormat="1" applyFont="1" applyFill="1" applyBorder="1" applyAlignment="1">
      <alignment vertical="center"/>
    </xf>
    <xf numFmtId="1" fontId="8" fillId="0" borderId="121" xfId="0" applyNumberFormat="1" applyFont="1" applyFill="1" applyBorder="1" applyAlignment="1">
      <alignment vertical="center"/>
    </xf>
    <xf numFmtId="1" fontId="8" fillId="0" borderId="105" xfId="0" applyNumberFormat="1" applyFont="1" applyFill="1" applyBorder="1" applyAlignment="1">
      <alignment vertical="center"/>
    </xf>
    <xf numFmtId="1" fontId="8" fillId="0" borderId="106" xfId="0" applyNumberFormat="1" applyFont="1" applyFill="1" applyBorder="1" applyAlignment="1">
      <alignment vertical="center"/>
    </xf>
    <xf numFmtId="1" fontId="8" fillId="0" borderId="126" xfId="0" applyNumberFormat="1" applyFont="1" applyFill="1" applyBorder="1" applyAlignment="1">
      <alignment vertical="center"/>
    </xf>
    <xf numFmtId="1" fontId="8" fillId="0" borderId="102" xfId="0" applyNumberFormat="1" applyFont="1" applyFill="1" applyBorder="1" applyAlignment="1">
      <alignment vertical="center"/>
    </xf>
    <xf numFmtId="1" fontId="8" fillId="0" borderId="125" xfId="0" applyNumberFormat="1" applyFont="1" applyFill="1" applyBorder="1" applyAlignment="1">
      <alignment vertical="center"/>
    </xf>
    <xf numFmtId="1" fontId="8" fillId="0" borderId="62" xfId="0" applyNumberFormat="1" applyFont="1" applyFill="1" applyBorder="1" applyAlignment="1">
      <alignment vertical="center"/>
    </xf>
    <xf numFmtId="1" fontId="8" fillId="0" borderId="124" xfId="0" applyNumberFormat="1" applyFont="1" applyFill="1" applyBorder="1" applyAlignment="1">
      <alignment vertical="center"/>
    </xf>
    <xf numFmtId="1" fontId="8" fillId="0" borderId="73" xfId="0" applyNumberFormat="1" applyFont="1" applyFill="1" applyBorder="1" applyAlignment="1">
      <alignment vertical="center"/>
    </xf>
    <xf numFmtId="1" fontId="8" fillId="0" borderId="74" xfId="0" applyNumberFormat="1" applyFont="1" applyFill="1" applyBorder="1" applyAlignment="1">
      <alignment vertical="center"/>
    </xf>
    <xf numFmtId="1" fontId="8" fillId="0" borderId="122" xfId="0" applyNumberFormat="1" applyFont="1" applyFill="1" applyBorder="1" applyAlignment="1">
      <alignment vertical="center"/>
    </xf>
    <xf numFmtId="1" fontId="8" fillId="0" borderId="82" xfId="0" applyNumberFormat="1" applyFont="1" applyFill="1" applyBorder="1" applyAlignment="1">
      <alignment vertical="center"/>
    </xf>
    <xf numFmtId="1" fontId="8" fillId="0" borderId="83" xfId="0" applyNumberFormat="1" applyFont="1" applyFill="1" applyBorder="1" applyAlignment="1">
      <alignment vertical="center"/>
    </xf>
    <xf numFmtId="1" fontId="8" fillId="0" borderId="123" xfId="0" applyNumberFormat="1" applyFont="1" applyFill="1" applyBorder="1" applyAlignment="1">
      <alignment vertical="center"/>
    </xf>
    <xf numFmtId="1" fontId="8" fillId="33" borderId="88" xfId="0" applyNumberFormat="1" applyFont="1" applyFill="1" applyBorder="1" applyAlignment="1">
      <alignment vertical="center"/>
    </xf>
    <xf numFmtId="1" fontId="8" fillId="33" borderId="89" xfId="0" applyNumberFormat="1" applyFont="1" applyFill="1" applyBorder="1" applyAlignment="1">
      <alignment vertical="center"/>
    </xf>
    <xf numFmtId="1" fontId="8" fillId="33" borderId="144" xfId="0" applyNumberFormat="1" applyFont="1" applyFill="1" applyBorder="1" applyAlignment="1">
      <alignment vertical="center"/>
    </xf>
    <xf numFmtId="0" fontId="7" fillId="0" borderId="93" xfId="57" applyFont="1" applyBorder="1" applyAlignment="1">
      <alignment horizontal="center" vertical="center" wrapText="1"/>
      <protection/>
    </xf>
    <xf numFmtId="0" fontId="7" fillId="0" borderId="145" xfId="57" applyFont="1" applyBorder="1" applyAlignment="1">
      <alignment horizontal="left" vertical="center" wrapText="1"/>
      <protection/>
    </xf>
    <xf numFmtId="0" fontId="7" fillId="0" borderId="146" xfId="57" applyFont="1" applyBorder="1" applyAlignment="1">
      <alignment horizontal="left" vertical="center" wrapText="1"/>
      <protection/>
    </xf>
    <xf numFmtId="0" fontId="7" fillId="0" borderId="94" xfId="57" applyFont="1" applyBorder="1" applyAlignment="1">
      <alignment horizontal="center" vertical="center" wrapText="1"/>
      <protection/>
    </xf>
    <xf numFmtId="0" fontId="7" fillId="0" borderId="147" xfId="57" applyFont="1" applyBorder="1" applyAlignment="1">
      <alignment horizontal="center" vertical="center" wrapText="1"/>
      <protection/>
    </xf>
    <xf numFmtId="3" fontId="8" fillId="33" borderId="58" xfId="0" applyNumberFormat="1" applyFont="1" applyFill="1" applyBorder="1" applyAlignment="1">
      <alignment vertical="center"/>
    </xf>
    <xf numFmtId="3" fontId="8" fillId="0" borderId="71" xfId="0" applyNumberFormat="1" applyFont="1" applyFill="1" applyBorder="1" applyAlignment="1">
      <alignment vertical="center"/>
    </xf>
    <xf numFmtId="3" fontId="8" fillId="0" borderId="72" xfId="0" applyNumberFormat="1" applyFont="1" applyFill="1" applyBorder="1" applyAlignment="1">
      <alignment vertical="center"/>
    </xf>
    <xf numFmtId="3" fontId="8" fillId="0" borderId="106" xfId="0" applyNumberFormat="1" applyFont="1" applyFill="1" applyBorder="1" applyAlignment="1">
      <alignment vertical="center"/>
    </xf>
    <xf numFmtId="3" fontId="8" fillId="0" borderId="107" xfId="0" applyNumberFormat="1" applyFont="1" applyFill="1" applyBorder="1" applyAlignment="1">
      <alignment vertical="center"/>
    </xf>
    <xf numFmtId="3" fontId="8" fillId="0" borderId="148" xfId="0" applyNumberFormat="1" applyFont="1" applyFill="1" applyBorder="1" applyAlignment="1">
      <alignment vertical="center"/>
    </xf>
    <xf numFmtId="3" fontId="8" fillId="0" borderId="128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149" xfId="0" applyNumberFormat="1" applyFont="1" applyFill="1" applyBorder="1" applyAlignment="1">
      <alignment vertical="center"/>
    </xf>
    <xf numFmtId="3" fontId="8" fillId="0" borderId="81" xfId="0" applyNumberFormat="1" applyFont="1" applyFill="1" applyBorder="1" applyAlignment="1">
      <alignment vertical="center"/>
    </xf>
    <xf numFmtId="3" fontId="8" fillId="0" borderId="74" xfId="0" applyNumberFormat="1" applyFont="1" applyFill="1" applyBorder="1" applyAlignment="1">
      <alignment vertical="center"/>
    </xf>
    <xf numFmtId="3" fontId="8" fillId="0" borderId="75" xfId="0" applyNumberFormat="1" applyFont="1" applyFill="1" applyBorder="1" applyAlignment="1">
      <alignment vertical="center"/>
    </xf>
    <xf numFmtId="3" fontId="8" fillId="0" borderId="83" xfId="0" applyNumberFormat="1" applyFont="1" applyFill="1" applyBorder="1" applyAlignment="1">
      <alignment vertical="center"/>
    </xf>
    <xf numFmtId="3" fontId="8" fillId="0" borderId="85" xfId="0" applyNumberFormat="1" applyFont="1" applyFill="1" applyBorder="1" applyAlignment="1">
      <alignment vertical="center"/>
    </xf>
    <xf numFmtId="3" fontId="8" fillId="33" borderId="150" xfId="0" applyNumberFormat="1" applyFont="1" applyFill="1" applyBorder="1" applyAlignment="1">
      <alignment vertical="center"/>
    </xf>
    <xf numFmtId="3" fontId="8" fillId="33" borderId="90" xfId="0" applyNumberFormat="1" applyFont="1" applyFill="1" applyBorder="1" applyAlignment="1">
      <alignment vertical="center"/>
    </xf>
    <xf numFmtId="3" fontId="8" fillId="33" borderId="89" xfId="0" applyNumberFormat="1" applyFont="1" applyFill="1" applyBorder="1" applyAlignment="1">
      <alignment vertical="center"/>
    </xf>
    <xf numFmtId="3" fontId="8" fillId="33" borderId="91" xfId="0" applyNumberFormat="1" applyFont="1" applyFill="1" applyBorder="1" applyAlignment="1">
      <alignment vertical="center"/>
    </xf>
    <xf numFmtId="3" fontId="8" fillId="34" borderId="105" xfId="0" applyNumberFormat="1" applyFont="1" applyFill="1" applyBorder="1" applyAlignment="1">
      <alignment horizontal="center" vertical="center"/>
    </xf>
    <xf numFmtId="181" fontId="8" fillId="34" borderId="106" xfId="0" applyNumberFormat="1" applyFont="1" applyFill="1" applyBorder="1" applyAlignment="1">
      <alignment horizontal="center" vertical="center"/>
    </xf>
    <xf numFmtId="3" fontId="8" fillId="0" borderId="130" xfId="0" applyNumberFormat="1" applyFont="1" applyFill="1" applyBorder="1" applyAlignment="1">
      <alignment horizontal="center" vertical="center"/>
    </xf>
    <xf numFmtId="3" fontId="8" fillId="0" borderId="105" xfId="0" applyNumberFormat="1" applyFont="1" applyFill="1" applyBorder="1" applyAlignment="1">
      <alignment horizontal="center" vertical="center"/>
    </xf>
    <xf numFmtId="181" fontId="8" fillId="0" borderId="106" xfId="0" applyNumberFormat="1" applyFont="1" applyFill="1" applyBorder="1" applyAlignment="1">
      <alignment horizontal="center" vertical="center"/>
    </xf>
    <xf numFmtId="3" fontId="8" fillId="0" borderId="151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42" xfId="0" applyFont="1" applyBorder="1" applyAlignment="1">
      <alignment horizontal="left" vertical="center" wrapText="1"/>
    </xf>
    <xf numFmtId="49" fontId="8" fillId="0" borderId="93" xfId="0" applyNumberFormat="1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0" borderId="100" xfId="0" applyNumberFormat="1" applyFont="1" applyBorder="1" applyAlignment="1">
      <alignment horizontal="center" vertical="center"/>
    </xf>
    <xf numFmtId="0" fontId="56" fillId="0" borderId="152" xfId="0" applyFont="1" applyBorder="1" applyAlignment="1">
      <alignment horizontal="left" vertical="center" wrapText="1"/>
    </xf>
    <xf numFmtId="0" fontId="3" fillId="33" borderId="153" xfId="0" applyFont="1" applyFill="1" applyBorder="1" applyAlignment="1">
      <alignment/>
    </xf>
    <xf numFmtId="49" fontId="8" fillId="33" borderId="46" xfId="0" applyNumberFormat="1" applyFont="1" applyFill="1" applyBorder="1" applyAlignment="1">
      <alignment horizontal="center"/>
    </xf>
    <xf numFmtId="4" fontId="8" fillId="34" borderId="99" xfId="0" applyNumberFormat="1" applyFont="1" applyFill="1" applyBorder="1" applyAlignment="1">
      <alignment horizontal="center" vertical="center"/>
    </xf>
    <xf numFmtId="4" fontId="8" fillId="34" borderId="57" xfId="0" applyNumberFormat="1" applyFont="1" applyFill="1" applyBorder="1" applyAlignment="1">
      <alignment horizontal="center" vertical="center"/>
    </xf>
    <xf numFmtId="4" fontId="8" fillId="34" borderId="154" xfId="0" applyNumberFormat="1" applyFont="1" applyFill="1" applyBorder="1" applyAlignment="1">
      <alignment horizontal="center" vertical="center"/>
    </xf>
    <xf numFmtId="4" fontId="8" fillId="34" borderId="155" xfId="0" applyNumberFormat="1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46" xfId="0" applyFont="1" applyBorder="1" applyAlignment="1">
      <alignment horizontal="center" vertical="center"/>
    </xf>
    <xf numFmtId="4" fontId="8" fillId="34" borderId="147" xfId="0" applyNumberFormat="1" applyFont="1" applyFill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49" fontId="8" fillId="0" borderId="156" xfId="0" applyNumberFormat="1" applyFont="1" applyBorder="1" applyAlignment="1">
      <alignment horizontal="center" vertical="center"/>
    </xf>
    <xf numFmtId="0" fontId="8" fillId="34" borderId="114" xfId="0" applyFont="1" applyFill="1" applyBorder="1" applyAlignment="1">
      <alignment horizontal="center" vertical="center"/>
    </xf>
    <xf numFmtId="4" fontId="8" fillId="34" borderId="115" xfId="0" applyNumberFormat="1" applyFont="1" applyFill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3" fontId="8" fillId="33" borderId="108" xfId="0" applyNumberFormat="1" applyFont="1" applyFill="1" applyBorder="1" applyAlignment="1">
      <alignment vertical="center"/>
    </xf>
    <xf numFmtId="3" fontId="8" fillId="33" borderId="21" xfId="0" applyNumberFormat="1" applyFont="1" applyFill="1" applyBorder="1" applyAlignment="1">
      <alignment vertical="center"/>
    </xf>
    <xf numFmtId="0" fontId="0" fillId="33" borderId="157" xfId="0" applyFill="1" applyBorder="1" applyAlignment="1">
      <alignment/>
    </xf>
    <xf numFmtId="0" fontId="8" fillId="33" borderId="57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49" fontId="8" fillId="33" borderId="56" xfId="0" applyNumberFormat="1" applyFont="1" applyFill="1" applyBorder="1" applyAlignment="1">
      <alignment/>
    </xf>
    <xf numFmtId="0" fontId="8" fillId="33" borderId="24" xfId="0" applyFont="1" applyFill="1" applyBorder="1" applyAlignment="1">
      <alignment horizontal="center"/>
    </xf>
    <xf numFmtId="3" fontId="8" fillId="33" borderId="158" xfId="0" applyNumberFormat="1" applyFont="1" applyFill="1" applyBorder="1" applyAlignment="1">
      <alignment horizontal="center" vertical="center"/>
    </xf>
    <xf numFmtId="181" fontId="8" fillId="33" borderId="159" xfId="0" applyNumberFormat="1" applyFont="1" applyFill="1" applyBorder="1" applyAlignment="1">
      <alignment horizontal="center" vertical="center"/>
    </xf>
    <xf numFmtId="3" fontId="8" fillId="33" borderId="160" xfId="0" applyNumberFormat="1" applyFont="1" applyFill="1" applyBorder="1" applyAlignment="1">
      <alignment horizontal="center" vertical="center"/>
    </xf>
    <xf numFmtId="3" fontId="8" fillId="33" borderId="161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177" fontId="8" fillId="0" borderId="121" xfId="60" applyNumberFormat="1" applyFont="1" applyFill="1" applyBorder="1" applyAlignment="1">
      <alignment horizontal="center" vertical="center"/>
    </xf>
    <xf numFmtId="177" fontId="8" fillId="0" borderId="122" xfId="60" applyNumberFormat="1" applyFont="1" applyFill="1" applyBorder="1" applyAlignment="1">
      <alignment horizontal="center" vertical="center"/>
    </xf>
    <xf numFmtId="177" fontId="8" fillId="0" borderId="123" xfId="60" applyNumberFormat="1" applyFont="1" applyFill="1" applyBorder="1" applyAlignment="1">
      <alignment horizontal="center" vertical="center"/>
    </xf>
    <xf numFmtId="177" fontId="8" fillId="0" borderId="162" xfId="60" applyNumberFormat="1" applyFont="1" applyFill="1" applyBorder="1" applyAlignment="1">
      <alignment horizontal="center" vertical="center"/>
    </xf>
    <xf numFmtId="177" fontId="8" fillId="0" borderId="163" xfId="60" applyNumberFormat="1" applyFont="1" applyFill="1" applyBorder="1" applyAlignment="1">
      <alignment horizontal="center" vertical="center"/>
    </xf>
    <xf numFmtId="177" fontId="8" fillId="0" borderId="164" xfId="60" applyNumberFormat="1" applyFont="1" applyFill="1" applyBorder="1" applyAlignment="1">
      <alignment horizontal="center" vertical="center"/>
    </xf>
    <xf numFmtId="0" fontId="4" fillId="33" borderId="153" xfId="0" applyFont="1" applyFill="1" applyBorder="1" applyAlignment="1">
      <alignment/>
    </xf>
    <xf numFmtId="177" fontId="8" fillId="0" borderId="165" xfId="60" applyNumberFormat="1" applyFont="1" applyFill="1" applyBorder="1" applyAlignment="1">
      <alignment horizontal="center" vertical="center"/>
    </xf>
    <xf numFmtId="177" fontId="8" fillId="0" borderId="74" xfId="60" applyNumberFormat="1" applyFont="1" applyFill="1" applyBorder="1" applyAlignment="1">
      <alignment horizontal="center" vertical="center"/>
    </xf>
    <xf numFmtId="177" fontId="8" fillId="0" borderId="83" xfId="60" applyNumberFormat="1" applyFont="1" applyFill="1" applyBorder="1" applyAlignment="1">
      <alignment horizontal="center" vertical="center"/>
    </xf>
    <xf numFmtId="177" fontId="8" fillId="33" borderId="47" xfId="60" applyNumberFormat="1" applyFont="1" applyFill="1" applyBorder="1" applyAlignment="1">
      <alignment horizontal="center" vertical="center"/>
    </xf>
    <xf numFmtId="177" fontId="8" fillId="33" borderId="65" xfId="60" applyNumberFormat="1" applyFont="1" applyFill="1" applyBorder="1" applyAlignment="1">
      <alignment horizontal="center" vertical="center"/>
    </xf>
    <xf numFmtId="177" fontId="8" fillId="33" borderId="127" xfId="60" applyNumberFormat="1" applyFont="1" applyFill="1" applyBorder="1" applyAlignment="1">
      <alignment horizontal="center" vertical="center"/>
    </xf>
    <xf numFmtId="177" fontId="8" fillId="33" borderId="166" xfId="60" applyNumberFormat="1" applyFont="1" applyFill="1" applyBorder="1" applyAlignment="1">
      <alignment horizontal="center" vertical="center"/>
    </xf>
    <xf numFmtId="0" fontId="0" fillId="35" borderId="4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8" xfId="0" applyFill="1" applyBorder="1" applyAlignment="1">
      <alignment/>
    </xf>
    <xf numFmtId="0" fontId="7" fillId="0" borderId="0" xfId="57" applyFont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52" xfId="57" applyFont="1" applyBorder="1" applyAlignment="1">
      <alignment horizontal="center" vertical="center" wrapText="1"/>
      <protection/>
    </xf>
    <xf numFmtId="0" fontId="7" fillId="0" borderId="167" xfId="57" applyFont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21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center" wrapText="1"/>
      <protection/>
    </xf>
    <xf numFmtId="0" fontId="7" fillId="0" borderId="46" xfId="57" applyFont="1" applyBorder="1" applyAlignment="1">
      <alignment horizontal="center" vertical="center" wrapText="1"/>
      <protection/>
    </xf>
    <xf numFmtId="0" fontId="7" fillId="0" borderId="92" xfId="57" applyFont="1" applyBorder="1" applyAlignment="1">
      <alignment horizontal="center" vertical="center" wrapText="1"/>
      <protection/>
    </xf>
    <xf numFmtId="0" fontId="7" fillId="0" borderId="155" xfId="57" applyFont="1" applyBorder="1" applyAlignment="1">
      <alignment horizontal="center" vertical="center" wrapText="1"/>
      <protection/>
    </xf>
    <xf numFmtId="0" fontId="8" fillId="34" borderId="24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34" xfId="0" applyFont="1" applyFill="1" applyBorder="1" applyAlignment="1">
      <alignment/>
    </xf>
    <xf numFmtId="2" fontId="8" fillId="0" borderId="0" xfId="0" applyNumberFormat="1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4" borderId="34" xfId="0" applyFont="1" applyFill="1" applyBorder="1" applyAlignment="1">
      <alignment/>
    </xf>
    <xf numFmtId="0" fontId="8" fillId="34" borderId="29" xfId="0" applyFont="1" applyFill="1" applyBorder="1" applyAlignment="1">
      <alignment horizontal="center"/>
    </xf>
    <xf numFmtId="0" fontId="8" fillId="34" borderId="30" xfId="0" applyFont="1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175" fontId="8" fillId="33" borderId="0" xfId="61" applyNumberFormat="1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6" fillId="0" borderId="22" xfId="0" applyFont="1" applyBorder="1" applyAlignment="1">
      <alignment horizontal="left" vertical="center" wrapText="1"/>
    </xf>
    <xf numFmtId="0" fontId="56" fillId="0" borderId="31" xfId="0" applyFont="1" applyBorder="1" applyAlignment="1">
      <alignment horizontal="left" vertical="center" wrapText="1"/>
    </xf>
    <xf numFmtId="0" fontId="56" fillId="0" borderId="34" xfId="0" applyFont="1" applyBorder="1" applyAlignment="1">
      <alignment horizontal="left" vertical="center" wrapText="1"/>
    </xf>
    <xf numFmtId="0" fontId="8" fillId="33" borderId="168" xfId="0" applyFont="1" applyFill="1" applyBorder="1" applyAlignment="1">
      <alignment horizontal="center" vertical="center" wrapText="1"/>
    </xf>
    <xf numFmtId="0" fontId="8" fillId="33" borderId="63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8" fillId="33" borderId="169" xfId="0" applyFont="1" applyFill="1" applyBorder="1" applyAlignment="1">
      <alignment horizontal="center" vertical="center" wrapText="1"/>
    </xf>
    <xf numFmtId="0" fontId="8" fillId="33" borderId="68" xfId="0" applyFont="1" applyFill="1" applyBorder="1" applyAlignment="1">
      <alignment horizontal="center" vertical="center" wrapText="1"/>
    </xf>
    <xf numFmtId="0" fontId="8" fillId="33" borderId="6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0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171" xfId="0" applyFont="1" applyFill="1" applyBorder="1" applyAlignment="1">
      <alignment horizontal="center" vertical="center" wrapText="1"/>
    </xf>
    <xf numFmtId="0" fontId="8" fillId="33" borderId="17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158" xfId="0" applyFont="1" applyFill="1" applyBorder="1" applyAlignment="1">
      <alignment horizontal="center" vertical="center" wrapText="1"/>
    </xf>
    <xf numFmtId="0" fontId="8" fillId="33" borderId="160" xfId="0" applyFont="1" applyFill="1" applyBorder="1" applyAlignment="1">
      <alignment horizontal="center" vertical="center" wrapText="1"/>
    </xf>
    <xf numFmtId="0" fontId="8" fillId="33" borderId="77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15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8" fillId="33" borderId="173" xfId="0" applyNumberFormat="1" applyFont="1" applyFill="1" applyBorder="1" applyAlignment="1">
      <alignment horizontal="center"/>
    </xf>
    <xf numFmtId="49" fontId="8" fillId="33" borderId="139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8" fillId="33" borderId="42" xfId="0" applyNumberFormat="1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0" borderId="3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5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33" borderId="132" xfId="0" applyFont="1" applyFill="1" applyBorder="1" applyAlignment="1">
      <alignment horizontal="center" vertical="center"/>
    </xf>
    <xf numFmtId="0" fontId="8" fillId="33" borderId="109" xfId="0" applyFont="1" applyFill="1" applyBorder="1" applyAlignment="1">
      <alignment horizontal="center" vertical="center"/>
    </xf>
    <xf numFmtId="0" fontId="8" fillId="33" borderId="110" xfId="0" applyFont="1" applyFill="1" applyBorder="1" applyAlignment="1">
      <alignment horizontal="center" vertical="center"/>
    </xf>
    <xf numFmtId="0" fontId="8" fillId="33" borderId="174" xfId="0" applyFont="1" applyFill="1" applyBorder="1" applyAlignment="1">
      <alignment horizontal="center" vertical="center"/>
    </xf>
    <xf numFmtId="0" fontId="8" fillId="33" borderId="157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53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8" fillId="33" borderId="56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/>
    </xf>
    <xf numFmtId="0" fontId="8" fillId="33" borderId="175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_03_15_IC-Sumarni pregled tabela_ElEn" xfId="57"/>
    <cellStyle name="Note" xfId="58"/>
    <cellStyle name="Output" xfId="59"/>
    <cellStyle name="Percent" xfId="60"/>
    <cellStyle name="Standard_A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15" customWidth="1"/>
    <col min="2" max="2" width="19.00390625" style="15" customWidth="1"/>
    <col min="3" max="3" width="65.28125" style="15" customWidth="1"/>
    <col min="4" max="16384" width="9.140625" style="15" customWidth="1"/>
  </cols>
  <sheetData>
    <row r="1" s="14" customFormat="1" ht="12.75">
      <c r="AR1" s="14" t="s">
        <v>2</v>
      </c>
    </row>
    <row r="2" s="14" customFormat="1" ht="12.75">
      <c r="AR2" s="14" t="s">
        <v>5</v>
      </c>
    </row>
    <row r="3" s="14" customFormat="1" ht="12.75">
      <c r="AR3" s="14" t="s">
        <v>6</v>
      </c>
    </row>
    <row r="4" s="14" customFormat="1" ht="12.75">
      <c r="AR4" s="14">
        <v>3</v>
      </c>
    </row>
    <row r="5" s="14" customFormat="1" ht="12.75"/>
    <row r="6" s="14" customFormat="1" ht="12.75"/>
    <row r="7" s="14" customFormat="1" ht="12.75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pans="1:4" s="16" customFormat="1" ht="12.75">
      <c r="A13" s="15" t="s">
        <v>1</v>
      </c>
      <c r="B13" s="14"/>
      <c r="C13" s="14"/>
      <c r="D13" s="14"/>
    </row>
    <row r="14" s="14" customFormat="1" ht="12.75"/>
    <row r="15" s="14" customFormat="1" ht="12.75"/>
    <row r="16" spans="1:4" s="16" customFormat="1" ht="12.75">
      <c r="A16" s="15" t="s">
        <v>32</v>
      </c>
      <c r="B16" s="14"/>
      <c r="C16" s="14"/>
      <c r="D16" s="14"/>
    </row>
    <row r="17" spans="2:4" s="16" customFormat="1" ht="12.75">
      <c r="B17" s="14"/>
      <c r="C17" s="14"/>
      <c r="D17" s="14"/>
    </row>
    <row r="18" s="14" customFormat="1" ht="12.75"/>
    <row r="19" s="14" customFormat="1" ht="12.75"/>
    <row r="20" s="14" customFormat="1" ht="12.75"/>
    <row r="21" s="14" customFormat="1" ht="12.75"/>
    <row r="22" spans="1:8" s="14" customFormat="1" ht="12.75">
      <c r="A22" s="14" t="s">
        <v>8</v>
      </c>
      <c r="C22" s="128"/>
      <c r="D22" s="17"/>
      <c r="E22" s="17"/>
      <c r="F22" s="17"/>
      <c r="G22" s="17"/>
      <c r="H22" s="17"/>
    </row>
    <row r="23" spans="1:8" s="14" customFormat="1" ht="12.75">
      <c r="A23" s="14" t="s">
        <v>13</v>
      </c>
      <c r="C23" s="128"/>
      <c r="D23" s="17"/>
      <c r="E23" s="17"/>
      <c r="F23" s="17"/>
      <c r="G23" s="17"/>
      <c r="H23" s="17"/>
    </row>
    <row r="24" spans="4:8" s="14" customFormat="1" ht="12.75">
      <c r="D24" s="17"/>
      <c r="E24" s="17"/>
      <c r="F24" s="17"/>
      <c r="G24" s="17"/>
      <c r="H24" s="17"/>
    </row>
    <row r="25" spans="1:8" s="14" customFormat="1" ht="12.75">
      <c r="A25" s="14" t="s">
        <v>147</v>
      </c>
      <c r="C25" s="296">
        <v>2022</v>
      </c>
      <c r="D25" s="17"/>
      <c r="E25" s="17"/>
      <c r="F25" s="17"/>
      <c r="G25" s="17"/>
      <c r="H25" s="17"/>
    </row>
    <row r="26" spans="4:8" s="14" customFormat="1" ht="12.75">
      <c r="D26" s="17"/>
      <c r="E26" s="17"/>
      <c r="F26" s="17"/>
      <c r="G26" s="17"/>
      <c r="H26" s="17"/>
    </row>
    <row r="27" spans="1:8" s="14" customFormat="1" ht="12.75">
      <c r="A27" s="14" t="s">
        <v>9</v>
      </c>
      <c r="C27" s="128"/>
      <c r="D27" s="17"/>
      <c r="E27" s="17"/>
      <c r="F27" s="17"/>
      <c r="G27" s="17"/>
      <c r="H27" s="17"/>
    </row>
    <row r="28" spans="4:8" s="14" customFormat="1" ht="12.75">
      <c r="D28" s="17"/>
      <c r="E28" s="17"/>
      <c r="F28" s="17"/>
      <c r="G28" s="17"/>
      <c r="H28" s="17"/>
    </row>
    <row r="29" spans="1:8" s="14" customFormat="1" ht="12.75">
      <c r="A29" s="14" t="s">
        <v>10</v>
      </c>
      <c r="B29" s="14" t="s">
        <v>3</v>
      </c>
      <c r="C29" s="128"/>
      <c r="D29" s="17"/>
      <c r="E29" s="17"/>
      <c r="F29" s="17"/>
      <c r="G29" s="17"/>
      <c r="H29" s="17"/>
    </row>
    <row r="30" spans="4:8" s="14" customFormat="1" ht="12.75">
      <c r="D30" s="17"/>
      <c r="E30" s="17"/>
      <c r="F30" s="17"/>
      <c r="G30" s="17"/>
      <c r="H30" s="17"/>
    </row>
    <row r="31" spans="2:8" s="14" customFormat="1" ht="12.75">
      <c r="B31" s="14" t="s">
        <v>4</v>
      </c>
      <c r="C31" s="128"/>
      <c r="D31" s="17"/>
      <c r="E31" s="17"/>
      <c r="F31" s="17"/>
      <c r="G31" s="17"/>
      <c r="H31" s="17"/>
    </row>
    <row r="32" spans="4:8" s="14" customFormat="1" ht="12.75">
      <c r="D32" s="17"/>
      <c r="E32" s="17"/>
      <c r="F32" s="17"/>
      <c r="G32" s="17"/>
      <c r="H32" s="17"/>
    </row>
    <row r="33" spans="2:8" s="14" customFormat="1" ht="12.75">
      <c r="B33" s="14" t="s">
        <v>7</v>
      </c>
      <c r="C33" s="128"/>
      <c r="D33" s="17"/>
      <c r="E33" s="17"/>
      <c r="F33" s="17"/>
      <c r="G33" s="17"/>
      <c r="H33" s="17"/>
    </row>
    <row r="34" spans="4:8" s="14" customFormat="1" ht="12.75">
      <c r="D34" s="17"/>
      <c r="E34" s="17"/>
      <c r="F34" s="17"/>
      <c r="G34" s="17"/>
      <c r="H34" s="17"/>
    </row>
    <row r="35" spans="1:8" s="16" customFormat="1" ht="12.75">
      <c r="A35" s="16" t="s">
        <v>33</v>
      </c>
      <c r="C35" s="129"/>
      <c r="D35" s="19"/>
      <c r="E35" s="19"/>
      <c r="F35" s="19"/>
      <c r="G35" s="19"/>
      <c r="H35" s="19"/>
    </row>
    <row r="36" spans="4:8" s="16" customFormat="1" ht="12.75">
      <c r="D36" s="19"/>
      <c r="E36" s="19"/>
      <c r="F36" s="19"/>
      <c r="G36" s="19"/>
      <c r="H36" s="19"/>
    </row>
    <row r="37" spans="4:8" s="16" customFormat="1" ht="12.75">
      <c r="D37" s="19"/>
      <c r="E37" s="19"/>
      <c r="F37" s="19"/>
      <c r="G37" s="19"/>
      <c r="H37" s="19"/>
    </row>
    <row r="38" spans="1:8" s="16" customFormat="1" ht="12.75">
      <c r="A38" s="16" t="s">
        <v>11</v>
      </c>
      <c r="D38" s="19"/>
      <c r="E38" s="19"/>
      <c r="F38" s="19"/>
      <c r="G38" s="19"/>
      <c r="H38" s="19"/>
    </row>
    <row r="39" spans="1:8" s="16" customFormat="1" ht="12.75">
      <c r="A39" s="20" t="s">
        <v>12</v>
      </c>
      <c r="B39" s="18"/>
      <c r="C39" s="18"/>
      <c r="D39" s="19"/>
      <c r="E39" s="19"/>
      <c r="F39" s="19"/>
      <c r="G39" s="19"/>
      <c r="H39" s="19"/>
    </row>
    <row r="40" s="19" customFormat="1" ht="12.75">
      <c r="A40" s="21"/>
    </row>
    <row r="41" s="16" customFormat="1" ht="12.75">
      <c r="A41" s="49"/>
    </row>
    <row r="42" s="16" customFormat="1" ht="12.75">
      <c r="A42" s="49"/>
    </row>
    <row r="43" s="16" customFormat="1" ht="12.75">
      <c r="A43" s="49"/>
    </row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</sheetData>
  <sheetProtection selectLockedCells="1"/>
  <printOptions horizontalCentered="1"/>
  <pageMargins left="0.25" right="0.25" top="0.48" bottom="0.49" header="0.25" footer="0.22"/>
  <pageSetup fitToHeight="1" fitToWidth="1" horizontalDpi="600" verticalDpi="600" orientation="landscape" paperSize="9" scale="98" r:id="rId2"/>
  <headerFooter alignWithMargins="0">
    <oddFooter>&amp;CСтрана &amp;P од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61" customWidth="1"/>
    <col min="2" max="2" width="13.00390625" style="0" customWidth="1"/>
    <col min="3" max="9" width="9.7109375" style="0" customWidth="1"/>
    <col min="10" max="10" width="11.7109375" style="0" customWidth="1"/>
    <col min="12" max="17" width="9.7109375" style="0" customWidth="1"/>
    <col min="18" max="62" width="9.140625" style="61" customWidth="1"/>
  </cols>
  <sheetData>
    <row r="1" spans="1:17" ht="12.75">
      <c r="A1" s="45" t="s">
        <v>34</v>
      </c>
      <c r="B1" s="46"/>
      <c r="C1" s="45"/>
      <c r="D1" s="25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2.75">
      <c r="A2" s="45"/>
      <c r="B2" s="46"/>
      <c r="C2" s="45"/>
      <c r="D2" s="25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2.75">
      <c r="A3" s="24"/>
      <c r="B3" s="24" t="str">
        <f>+CONCATENATE('Poc.strana'!$A$22," ",'Poc.strana'!$C$22)</f>
        <v>Назив енергетског субјекта: </v>
      </c>
      <c r="C3" s="24"/>
      <c r="D3" s="25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2.75">
      <c r="A4" s="24"/>
      <c r="B4" s="24" t="str">
        <f>+CONCATENATE('Poc.strana'!$A$35," ",'Poc.strana'!$C$35)</f>
        <v>Датум обраде: </v>
      </c>
      <c r="C4" s="24"/>
      <c r="D4" s="2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2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ht="12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ht="12.75">
      <c r="A7" s="62"/>
      <c r="B7" s="590" t="str">
        <f>CONCATENATE("Табела ЕТ-5-14. СТРУКТУРА КУПАЦА -ВН, СН, НН- ПО ГОДИШЊОЈ ПОТРОШЊИ И СНАЗИ У"," ",'Poc.strana'!C25,". ГОДИНИ")</f>
        <v>Табела ЕТ-5-14. СТРУКТУРА КУПАЦА -ВН, СН, НН- ПО ГОДИШЊОЈ ПОТРОШЊИ И СНАЗИ У 2022. ГОДИНИ</v>
      </c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</row>
    <row r="8" spans="1:17" ht="12.7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ht="13.5" thickBo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ht="13.5" thickTop="1">
      <c r="A10" s="62"/>
      <c r="B10" s="63" t="s">
        <v>163</v>
      </c>
      <c r="C10" s="64"/>
      <c r="D10" s="64"/>
      <c r="E10" s="64"/>
      <c r="F10" s="64"/>
      <c r="G10" s="64"/>
      <c r="H10" s="64"/>
      <c r="I10" s="64"/>
      <c r="J10" s="65" t="s">
        <v>163</v>
      </c>
      <c r="K10" s="64"/>
      <c r="L10" s="64"/>
      <c r="M10" s="64"/>
      <c r="N10" s="64"/>
      <c r="O10" s="64"/>
      <c r="P10" s="64"/>
      <c r="Q10" s="66"/>
    </row>
    <row r="11" spans="1:17" ht="12.75" customHeight="1">
      <c r="A11" s="62"/>
      <c r="B11" s="627" t="s">
        <v>63</v>
      </c>
      <c r="C11" s="624" t="s">
        <v>113</v>
      </c>
      <c r="D11" s="628" t="s">
        <v>64</v>
      </c>
      <c r="E11" s="621"/>
      <c r="F11" s="622"/>
      <c r="G11" s="621" t="s">
        <v>65</v>
      </c>
      <c r="H11" s="621"/>
      <c r="I11" s="621"/>
      <c r="J11" s="620" t="s">
        <v>66</v>
      </c>
      <c r="K11" s="624" t="s">
        <v>113</v>
      </c>
      <c r="L11" s="621" t="s">
        <v>67</v>
      </c>
      <c r="M11" s="621"/>
      <c r="N11" s="622"/>
      <c r="O11" s="621" t="s">
        <v>68</v>
      </c>
      <c r="P11" s="621"/>
      <c r="Q11" s="623"/>
    </row>
    <row r="12" spans="1:17" ht="39" customHeight="1">
      <c r="A12" s="62"/>
      <c r="B12" s="627"/>
      <c r="C12" s="625"/>
      <c r="D12" s="114" t="s">
        <v>69</v>
      </c>
      <c r="E12" s="114" t="s">
        <v>70</v>
      </c>
      <c r="F12" s="114" t="s">
        <v>71</v>
      </c>
      <c r="G12" s="114" t="s">
        <v>69</v>
      </c>
      <c r="H12" s="114" t="s">
        <v>70</v>
      </c>
      <c r="I12" s="114" t="s">
        <v>71</v>
      </c>
      <c r="J12" s="620"/>
      <c r="K12" s="625"/>
      <c r="L12" s="114" t="s">
        <v>69</v>
      </c>
      <c r="M12" s="114" t="s">
        <v>70</v>
      </c>
      <c r="N12" s="114" t="s">
        <v>71</v>
      </c>
      <c r="O12" s="114" t="s">
        <v>69</v>
      </c>
      <c r="P12" s="114" t="s">
        <v>70</v>
      </c>
      <c r="Q12" s="115" t="s">
        <v>71</v>
      </c>
    </row>
    <row r="13" spans="1:17" ht="12.75">
      <c r="A13" s="62"/>
      <c r="B13" s="51" t="s">
        <v>53</v>
      </c>
      <c r="C13" s="626"/>
      <c r="D13" s="53" t="s">
        <v>72</v>
      </c>
      <c r="E13" s="53" t="s">
        <v>72</v>
      </c>
      <c r="F13" s="53" t="s">
        <v>72</v>
      </c>
      <c r="G13" s="53" t="s">
        <v>73</v>
      </c>
      <c r="H13" s="53" t="s">
        <v>73</v>
      </c>
      <c r="I13" s="53" t="s">
        <v>73</v>
      </c>
      <c r="J13" s="52" t="s">
        <v>74</v>
      </c>
      <c r="K13" s="626"/>
      <c r="L13" s="53" t="s">
        <v>72</v>
      </c>
      <c r="M13" s="53" t="s">
        <v>72</v>
      </c>
      <c r="N13" s="53" t="s">
        <v>72</v>
      </c>
      <c r="O13" s="53" t="s">
        <v>73</v>
      </c>
      <c r="P13" s="53" t="s">
        <v>73</v>
      </c>
      <c r="Q13" s="99" t="s">
        <v>73</v>
      </c>
    </row>
    <row r="14" spans="1:17" ht="12.75">
      <c r="A14" s="62"/>
      <c r="B14" s="51" t="s">
        <v>212</v>
      </c>
      <c r="C14" s="273"/>
      <c r="D14" s="109">
        <f aca="true" t="shared" si="0" ref="D14:D23">E14+F14</f>
        <v>0</v>
      </c>
      <c r="E14" s="276"/>
      <c r="F14" s="276"/>
      <c r="G14" s="109">
        <f aca="true" t="shared" si="1" ref="G14:G23">H14+I14</f>
        <v>0</v>
      </c>
      <c r="H14" s="276"/>
      <c r="I14" s="276"/>
      <c r="J14" s="52" t="s">
        <v>75</v>
      </c>
      <c r="K14" s="279"/>
      <c r="L14" s="109">
        <f aca="true" t="shared" si="2" ref="L14:L20">M14+N14</f>
        <v>0</v>
      </c>
      <c r="M14" s="276"/>
      <c r="N14" s="276"/>
      <c r="O14" s="109">
        <f aca="true" t="shared" si="3" ref="O14:O20">P14+Q14</f>
        <v>0</v>
      </c>
      <c r="P14" s="276"/>
      <c r="Q14" s="282"/>
    </row>
    <row r="15" spans="1:17" ht="12.75">
      <c r="A15" s="62"/>
      <c r="B15" s="54" t="s">
        <v>211</v>
      </c>
      <c r="C15" s="274"/>
      <c r="D15" s="110">
        <f t="shared" si="0"/>
        <v>0</v>
      </c>
      <c r="E15" s="277"/>
      <c r="F15" s="277"/>
      <c r="G15" s="110">
        <f t="shared" si="1"/>
        <v>0</v>
      </c>
      <c r="H15" s="277"/>
      <c r="I15" s="277"/>
      <c r="J15" s="52" t="s">
        <v>76</v>
      </c>
      <c r="K15" s="279"/>
      <c r="L15" s="109">
        <f t="shared" si="2"/>
        <v>0</v>
      </c>
      <c r="M15" s="276"/>
      <c r="N15" s="276"/>
      <c r="O15" s="109">
        <f t="shared" si="3"/>
        <v>0</v>
      </c>
      <c r="P15" s="276"/>
      <c r="Q15" s="282"/>
    </row>
    <row r="16" spans="1:17" ht="12.75">
      <c r="A16" s="62"/>
      <c r="B16" s="55" t="s">
        <v>90</v>
      </c>
      <c r="C16" s="274"/>
      <c r="D16" s="110">
        <f t="shared" si="0"/>
        <v>0</v>
      </c>
      <c r="E16" s="277"/>
      <c r="F16" s="277"/>
      <c r="G16" s="110">
        <f t="shared" si="1"/>
        <v>0</v>
      </c>
      <c r="H16" s="277"/>
      <c r="I16" s="277"/>
      <c r="J16" s="56" t="s">
        <v>77</v>
      </c>
      <c r="K16" s="280"/>
      <c r="L16" s="110">
        <f t="shared" si="2"/>
        <v>0</v>
      </c>
      <c r="M16" s="277"/>
      <c r="N16" s="277"/>
      <c r="O16" s="110">
        <f t="shared" si="3"/>
        <v>0</v>
      </c>
      <c r="P16" s="277"/>
      <c r="Q16" s="283"/>
    </row>
    <row r="17" spans="1:17" ht="12.75">
      <c r="A17" s="62"/>
      <c r="B17" s="55" t="s">
        <v>210</v>
      </c>
      <c r="C17" s="274"/>
      <c r="D17" s="110">
        <f t="shared" si="0"/>
        <v>0</v>
      </c>
      <c r="E17" s="277"/>
      <c r="F17" s="277"/>
      <c r="G17" s="110">
        <f t="shared" si="1"/>
        <v>0</v>
      </c>
      <c r="H17" s="277"/>
      <c r="I17" s="277"/>
      <c r="J17" s="57" t="s">
        <v>79</v>
      </c>
      <c r="K17" s="280"/>
      <c r="L17" s="110">
        <f t="shared" si="2"/>
        <v>0</v>
      </c>
      <c r="M17" s="277"/>
      <c r="N17" s="277"/>
      <c r="O17" s="110">
        <f t="shared" si="3"/>
        <v>0</v>
      </c>
      <c r="P17" s="277"/>
      <c r="Q17" s="283"/>
    </row>
    <row r="18" spans="1:17" ht="12.75">
      <c r="A18" s="62"/>
      <c r="B18" s="55" t="s">
        <v>209</v>
      </c>
      <c r="C18" s="274"/>
      <c r="D18" s="110">
        <f t="shared" si="0"/>
        <v>0</v>
      </c>
      <c r="E18" s="277"/>
      <c r="F18" s="277"/>
      <c r="G18" s="110">
        <f t="shared" si="1"/>
        <v>0</v>
      </c>
      <c r="H18" s="277"/>
      <c r="I18" s="277"/>
      <c r="J18" s="57" t="s">
        <v>81</v>
      </c>
      <c r="K18" s="280"/>
      <c r="L18" s="110">
        <f t="shared" si="2"/>
        <v>0</v>
      </c>
      <c r="M18" s="277"/>
      <c r="N18" s="277"/>
      <c r="O18" s="110">
        <f t="shared" si="3"/>
        <v>0</v>
      </c>
      <c r="P18" s="277"/>
      <c r="Q18" s="283"/>
    </row>
    <row r="19" spans="1:17" ht="12.75">
      <c r="A19" s="62"/>
      <c r="B19" s="55" t="s">
        <v>204</v>
      </c>
      <c r="C19" s="274"/>
      <c r="D19" s="110">
        <f t="shared" si="0"/>
        <v>0</v>
      </c>
      <c r="E19" s="277"/>
      <c r="F19" s="277"/>
      <c r="G19" s="110">
        <f t="shared" si="1"/>
        <v>0</v>
      </c>
      <c r="H19" s="277"/>
      <c r="I19" s="277"/>
      <c r="J19" s="57" t="s">
        <v>80</v>
      </c>
      <c r="K19" s="280"/>
      <c r="L19" s="110">
        <f t="shared" si="2"/>
        <v>0</v>
      </c>
      <c r="M19" s="277"/>
      <c r="N19" s="277"/>
      <c r="O19" s="110">
        <f t="shared" si="3"/>
        <v>0</v>
      </c>
      <c r="P19" s="277"/>
      <c r="Q19" s="283"/>
    </row>
    <row r="20" spans="1:17" ht="12.75">
      <c r="A20" s="62"/>
      <c r="B20" s="55" t="s">
        <v>205</v>
      </c>
      <c r="C20" s="274"/>
      <c r="D20" s="110">
        <f t="shared" si="0"/>
        <v>0</v>
      </c>
      <c r="E20" s="277"/>
      <c r="F20" s="277"/>
      <c r="G20" s="110">
        <f t="shared" si="1"/>
        <v>0</v>
      </c>
      <c r="H20" s="277"/>
      <c r="I20" s="277"/>
      <c r="J20" s="58" t="s">
        <v>82</v>
      </c>
      <c r="K20" s="281"/>
      <c r="L20" s="110">
        <f t="shared" si="2"/>
        <v>0</v>
      </c>
      <c r="M20" s="277"/>
      <c r="N20" s="277"/>
      <c r="O20" s="110">
        <f t="shared" si="3"/>
        <v>0</v>
      </c>
      <c r="P20" s="277"/>
      <c r="Q20" s="283"/>
    </row>
    <row r="21" spans="1:17" ht="12.75">
      <c r="A21" s="62"/>
      <c r="B21" s="55" t="s">
        <v>206</v>
      </c>
      <c r="C21" s="275"/>
      <c r="D21" s="111">
        <f t="shared" si="0"/>
        <v>0</v>
      </c>
      <c r="E21" s="278"/>
      <c r="F21" s="278"/>
      <c r="G21" s="111">
        <f t="shared" si="1"/>
        <v>0</v>
      </c>
      <c r="H21" s="278"/>
      <c r="I21" s="278"/>
      <c r="J21" s="74"/>
      <c r="K21" s="75"/>
      <c r="L21" s="75"/>
      <c r="M21" s="75"/>
      <c r="N21" s="75"/>
      <c r="O21" s="75"/>
      <c r="P21" s="75"/>
      <c r="Q21" s="76"/>
    </row>
    <row r="22" spans="1:17" ht="12.75">
      <c r="A22" s="62"/>
      <c r="B22" s="55" t="s">
        <v>225</v>
      </c>
      <c r="C22" s="275"/>
      <c r="D22" s="111">
        <f t="shared" si="0"/>
        <v>0</v>
      </c>
      <c r="E22" s="278"/>
      <c r="F22" s="278"/>
      <c r="G22" s="111">
        <f t="shared" si="1"/>
        <v>0</v>
      </c>
      <c r="H22" s="278"/>
      <c r="I22" s="278"/>
      <c r="J22" s="77"/>
      <c r="K22" s="78"/>
      <c r="L22" s="78"/>
      <c r="M22" s="78"/>
      <c r="N22" s="78"/>
      <c r="O22" s="78"/>
      <c r="P22" s="78"/>
      <c r="Q22" s="79"/>
    </row>
    <row r="23" spans="1:17" ht="12.75">
      <c r="A23" s="62"/>
      <c r="B23" s="55" t="s">
        <v>224</v>
      </c>
      <c r="C23" s="274"/>
      <c r="D23" s="110">
        <f t="shared" si="0"/>
        <v>0</v>
      </c>
      <c r="E23" s="277"/>
      <c r="F23" s="277"/>
      <c r="G23" s="110">
        <f t="shared" si="1"/>
        <v>0</v>
      </c>
      <c r="H23" s="277"/>
      <c r="I23" s="277"/>
      <c r="J23" s="80"/>
      <c r="K23" s="81"/>
      <c r="L23" s="81"/>
      <c r="M23" s="81"/>
      <c r="N23" s="81"/>
      <c r="O23" s="81"/>
      <c r="P23" s="81"/>
      <c r="Q23" s="82"/>
    </row>
    <row r="24" spans="1:17" ht="12.75">
      <c r="A24" s="62"/>
      <c r="B24" s="67" t="s">
        <v>164</v>
      </c>
      <c r="C24" s="68"/>
      <c r="D24" s="68"/>
      <c r="E24" s="68"/>
      <c r="F24" s="68"/>
      <c r="G24" s="68"/>
      <c r="H24" s="68"/>
      <c r="I24" s="68"/>
      <c r="J24" s="69" t="s">
        <v>164</v>
      </c>
      <c r="K24" s="70"/>
      <c r="L24" s="70"/>
      <c r="M24" s="70"/>
      <c r="N24" s="70"/>
      <c r="O24" s="70"/>
      <c r="P24" s="70"/>
      <c r="Q24" s="71"/>
    </row>
    <row r="25" spans="1:17" ht="12.75" customHeight="1">
      <c r="A25" s="62"/>
      <c r="B25" s="627" t="s">
        <v>63</v>
      </c>
      <c r="C25" s="624" t="s">
        <v>113</v>
      </c>
      <c r="D25" s="628" t="s">
        <v>64</v>
      </c>
      <c r="E25" s="621"/>
      <c r="F25" s="622"/>
      <c r="G25" s="621" t="s">
        <v>65</v>
      </c>
      <c r="H25" s="621"/>
      <c r="I25" s="621"/>
      <c r="J25" s="620" t="s">
        <v>66</v>
      </c>
      <c r="K25" s="624" t="s">
        <v>113</v>
      </c>
      <c r="L25" s="621" t="s">
        <v>67</v>
      </c>
      <c r="M25" s="621"/>
      <c r="N25" s="622"/>
      <c r="O25" s="621" t="s">
        <v>68</v>
      </c>
      <c r="P25" s="621"/>
      <c r="Q25" s="623"/>
    </row>
    <row r="26" spans="1:17" ht="25.5">
      <c r="A26" s="62"/>
      <c r="B26" s="627"/>
      <c r="C26" s="625"/>
      <c r="D26" s="114" t="s">
        <v>69</v>
      </c>
      <c r="E26" s="114" t="s">
        <v>70</v>
      </c>
      <c r="F26" s="114" t="s">
        <v>71</v>
      </c>
      <c r="G26" s="114" t="s">
        <v>69</v>
      </c>
      <c r="H26" s="114" t="s">
        <v>70</v>
      </c>
      <c r="I26" s="114" t="s">
        <v>71</v>
      </c>
      <c r="J26" s="620"/>
      <c r="K26" s="625"/>
      <c r="L26" s="114" t="s">
        <v>69</v>
      </c>
      <c r="M26" s="114" t="s">
        <v>70</v>
      </c>
      <c r="N26" s="114" t="s">
        <v>71</v>
      </c>
      <c r="O26" s="114" t="s">
        <v>69</v>
      </c>
      <c r="P26" s="114" t="s">
        <v>70</v>
      </c>
      <c r="Q26" s="115" t="s">
        <v>71</v>
      </c>
    </row>
    <row r="27" spans="1:17" ht="12.75">
      <c r="A27" s="62"/>
      <c r="B27" s="51" t="s">
        <v>53</v>
      </c>
      <c r="C27" s="626"/>
      <c r="D27" s="53" t="s">
        <v>72</v>
      </c>
      <c r="E27" s="53" t="s">
        <v>72</v>
      </c>
      <c r="F27" s="53" t="s">
        <v>72</v>
      </c>
      <c r="G27" s="53" t="s">
        <v>73</v>
      </c>
      <c r="H27" s="53" t="s">
        <v>73</v>
      </c>
      <c r="I27" s="53" t="s">
        <v>73</v>
      </c>
      <c r="J27" s="52" t="s">
        <v>74</v>
      </c>
      <c r="K27" s="626"/>
      <c r="L27" s="53" t="s">
        <v>72</v>
      </c>
      <c r="M27" s="53" t="s">
        <v>72</v>
      </c>
      <c r="N27" s="53" t="s">
        <v>72</v>
      </c>
      <c r="O27" s="53" t="s">
        <v>73</v>
      </c>
      <c r="P27" s="53" t="s">
        <v>73</v>
      </c>
      <c r="Q27" s="99" t="s">
        <v>73</v>
      </c>
    </row>
    <row r="28" spans="1:17" ht="12.75">
      <c r="A28" s="62"/>
      <c r="B28" s="51" t="s">
        <v>202</v>
      </c>
      <c r="C28" s="273"/>
      <c r="D28" s="109">
        <f aca="true" t="shared" si="4" ref="D28:D37">E28+F28</f>
        <v>0</v>
      </c>
      <c r="E28" s="276"/>
      <c r="F28" s="276"/>
      <c r="G28" s="109">
        <f aca="true" t="shared" si="5" ref="G28:G37">H28+I28</f>
        <v>0</v>
      </c>
      <c r="H28" s="276"/>
      <c r="I28" s="276"/>
      <c r="J28" s="52" t="s">
        <v>75</v>
      </c>
      <c r="K28" s="279"/>
      <c r="L28" s="109">
        <f aca="true" t="shared" si="6" ref="L28:L34">M28+N28</f>
        <v>0</v>
      </c>
      <c r="M28" s="276"/>
      <c r="N28" s="276"/>
      <c r="O28" s="109">
        <f aca="true" t="shared" si="7" ref="O28:O34">P28+Q28</f>
        <v>0</v>
      </c>
      <c r="P28" s="276"/>
      <c r="Q28" s="282"/>
    </row>
    <row r="29" spans="1:17" ht="12.75">
      <c r="A29" s="62"/>
      <c r="B29" s="54" t="s">
        <v>203</v>
      </c>
      <c r="C29" s="274"/>
      <c r="D29" s="110">
        <f t="shared" si="4"/>
        <v>0</v>
      </c>
      <c r="E29" s="277"/>
      <c r="F29" s="277"/>
      <c r="G29" s="110">
        <f t="shared" si="5"/>
        <v>0</v>
      </c>
      <c r="H29" s="277"/>
      <c r="I29" s="277"/>
      <c r="J29" s="52" t="s">
        <v>76</v>
      </c>
      <c r="K29" s="279"/>
      <c r="L29" s="109">
        <f t="shared" si="6"/>
        <v>0</v>
      </c>
      <c r="M29" s="276"/>
      <c r="N29" s="276"/>
      <c r="O29" s="109">
        <f t="shared" si="7"/>
        <v>0</v>
      </c>
      <c r="P29" s="276"/>
      <c r="Q29" s="282"/>
    </row>
    <row r="30" spans="1:17" ht="12.75">
      <c r="A30" s="62"/>
      <c r="B30" s="55" t="s">
        <v>204</v>
      </c>
      <c r="C30" s="274"/>
      <c r="D30" s="110">
        <f t="shared" si="4"/>
        <v>0</v>
      </c>
      <c r="E30" s="277"/>
      <c r="F30" s="277"/>
      <c r="G30" s="110">
        <f t="shared" si="5"/>
        <v>0</v>
      </c>
      <c r="H30" s="277"/>
      <c r="I30" s="277"/>
      <c r="J30" s="56" t="s">
        <v>77</v>
      </c>
      <c r="K30" s="280"/>
      <c r="L30" s="110">
        <f t="shared" si="6"/>
        <v>0</v>
      </c>
      <c r="M30" s="277"/>
      <c r="N30" s="277"/>
      <c r="O30" s="110">
        <f t="shared" si="7"/>
        <v>0</v>
      </c>
      <c r="P30" s="277"/>
      <c r="Q30" s="283"/>
    </row>
    <row r="31" spans="1:17" ht="12.75">
      <c r="A31" s="62"/>
      <c r="B31" s="55" t="s">
        <v>205</v>
      </c>
      <c r="C31" s="274"/>
      <c r="D31" s="110">
        <f t="shared" si="4"/>
        <v>0</v>
      </c>
      <c r="E31" s="277"/>
      <c r="F31" s="277"/>
      <c r="G31" s="110">
        <f t="shared" si="5"/>
        <v>0</v>
      </c>
      <c r="H31" s="277"/>
      <c r="I31" s="277"/>
      <c r="J31" s="57" t="s">
        <v>79</v>
      </c>
      <c r="K31" s="280"/>
      <c r="L31" s="110">
        <f t="shared" si="6"/>
        <v>0</v>
      </c>
      <c r="M31" s="277"/>
      <c r="N31" s="277"/>
      <c r="O31" s="110">
        <f t="shared" si="7"/>
        <v>0</v>
      </c>
      <c r="P31" s="277"/>
      <c r="Q31" s="283"/>
    </row>
    <row r="32" spans="1:17" ht="12.75">
      <c r="A32" s="62"/>
      <c r="B32" s="55" t="s">
        <v>206</v>
      </c>
      <c r="C32" s="274"/>
      <c r="D32" s="110">
        <f t="shared" si="4"/>
        <v>0</v>
      </c>
      <c r="E32" s="277"/>
      <c r="F32" s="277"/>
      <c r="G32" s="110">
        <f t="shared" si="5"/>
        <v>0</v>
      </c>
      <c r="H32" s="277"/>
      <c r="I32" s="277"/>
      <c r="J32" s="57" t="s">
        <v>81</v>
      </c>
      <c r="K32" s="280"/>
      <c r="L32" s="110">
        <f t="shared" si="6"/>
        <v>0</v>
      </c>
      <c r="M32" s="277"/>
      <c r="N32" s="277"/>
      <c r="O32" s="110">
        <f t="shared" si="7"/>
        <v>0</v>
      </c>
      <c r="P32" s="277"/>
      <c r="Q32" s="283"/>
    </row>
    <row r="33" spans="1:17" ht="12.75">
      <c r="A33" s="62"/>
      <c r="B33" s="55" t="s">
        <v>78</v>
      </c>
      <c r="C33" s="274"/>
      <c r="D33" s="110">
        <f t="shared" si="4"/>
        <v>0</v>
      </c>
      <c r="E33" s="277"/>
      <c r="F33" s="277"/>
      <c r="G33" s="110">
        <f t="shared" si="5"/>
        <v>0</v>
      </c>
      <c r="H33" s="277"/>
      <c r="I33" s="277"/>
      <c r="J33" s="57" t="s">
        <v>80</v>
      </c>
      <c r="K33" s="280"/>
      <c r="L33" s="110">
        <f t="shared" si="6"/>
        <v>0</v>
      </c>
      <c r="M33" s="277"/>
      <c r="N33" s="277"/>
      <c r="O33" s="110">
        <f t="shared" si="7"/>
        <v>0</v>
      </c>
      <c r="P33" s="277"/>
      <c r="Q33" s="283"/>
    </row>
    <row r="34" spans="1:17" ht="12.75">
      <c r="A34" s="62"/>
      <c r="B34" s="55" t="s">
        <v>208</v>
      </c>
      <c r="C34" s="274"/>
      <c r="D34" s="110">
        <f t="shared" si="4"/>
        <v>0</v>
      </c>
      <c r="E34" s="277"/>
      <c r="F34" s="277"/>
      <c r="G34" s="110">
        <f t="shared" si="5"/>
        <v>0</v>
      </c>
      <c r="H34" s="277"/>
      <c r="I34" s="277"/>
      <c r="J34" s="58" t="s">
        <v>82</v>
      </c>
      <c r="K34" s="281"/>
      <c r="L34" s="110">
        <f t="shared" si="6"/>
        <v>0</v>
      </c>
      <c r="M34" s="277"/>
      <c r="N34" s="277"/>
      <c r="O34" s="110">
        <f t="shared" si="7"/>
        <v>0</v>
      </c>
      <c r="P34" s="277"/>
      <c r="Q34" s="283"/>
    </row>
    <row r="35" spans="1:17" ht="12.75">
      <c r="A35" s="62"/>
      <c r="B35" s="59" t="s">
        <v>226</v>
      </c>
      <c r="C35" s="275"/>
      <c r="D35" s="111">
        <f t="shared" si="4"/>
        <v>0</v>
      </c>
      <c r="E35" s="278"/>
      <c r="F35" s="278"/>
      <c r="G35" s="111">
        <f t="shared" si="5"/>
        <v>0</v>
      </c>
      <c r="H35" s="278"/>
      <c r="I35" s="278"/>
      <c r="J35" s="74"/>
      <c r="K35" s="75"/>
      <c r="L35" s="75"/>
      <c r="M35" s="75"/>
      <c r="N35" s="75"/>
      <c r="O35" s="75"/>
      <c r="P35" s="75"/>
      <c r="Q35" s="76"/>
    </row>
    <row r="36" spans="1:17" ht="12.75">
      <c r="A36" s="62"/>
      <c r="B36" s="59" t="s">
        <v>227</v>
      </c>
      <c r="C36" s="275"/>
      <c r="D36" s="111">
        <f t="shared" si="4"/>
        <v>0</v>
      </c>
      <c r="E36" s="278"/>
      <c r="F36" s="278"/>
      <c r="G36" s="111">
        <f t="shared" si="5"/>
        <v>0</v>
      </c>
      <c r="H36" s="278"/>
      <c r="I36" s="278"/>
      <c r="J36" s="77"/>
      <c r="K36" s="78"/>
      <c r="L36" s="78"/>
      <c r="M36" s="78"/>
      <c r="N36" s="78"/>
      <c r="O36" s="78"/>
      <c r="P36" s="78"/>
      <c r="Q36" s="79"/>
    </row>
    <row r="37" spans="1:17" ht="12.75">
      <c r="A37" s="62"/>
      <c r="B37" s="55" t="s">
        <v>207</v>
      </c>
      <c r="C37" s="274"/>
      <c r="D37" s="110">
        <f t="shared" si="4"/>
        <v>0</v>
      </c>
      <c r="E37" s="277"/>
      <c r="F37" s="277"/>
      <c r="G37" s="110">
        <f t="shared" si="5"/>
        <v>0</v>
      </c>
      <c r="H37" s="277"/>
      <c r="I37" s="277"/>
      <c r="J37" s="80"/>
      <c r="K37" s="81"/>
      <c r="L37" s="81"/>
      <c r="M37" s="81"/>
      <c r="N37" s="81"/>
      <c r="O37" s="81"/>
      <c r="P37" s="81"/>
      <c r="Q37" s="82"/>
    </row>
    <row r="38" spans="1:17" ht="12.75">
      <c r="A38" s="62"/>
      <c r="B38" s="67" t="s">
        <v>165</v>
      </c>
      <c r="C38" s="68"/>
      <c r="D38" s="68"/>
      <c r="E38" s="68"/>
      <c r="F38" s="68"/>
      <c r="G38" s="68"/>
      <c r="H38" s="68"/>
      <c r="I38" s="68"/>
      <c r="J38" s="72" t="s">
        <v>165</v>
      </c>
      <c r="K38" s="68"/>
      <c r="L38" s="68"/>
      <c r="M38" s="68"/>
      <c r="N38" s="68"/>
      <c r="O38" s="68"/>
      <c r="P38" s="68"/>
      <c r="Q38" s="73"/>
    </row>
    <row r="39" spans="1:17" ht="12.75" customHeight="1">
      <c r="A39" s="62"/>
      <c r="B39" s="627" t="s">
        <v>63</v>
      </c>
      <c r="C39" s="624" t="s">
        <v>113</v>
      </c>
      <c r="D39" s="628" t="s">
        <v>64</v>
      </c>
      <c r="E39" s="621"/>
      <c r="F39" s="622"/>
      <c r="G39" s="621" t="s">
        <v>65</v>
      </c>
      <c r="H39" s="621"/>
      <c r="I39" s="621"/>
      <c r="J39" s="620" t="s">
        <v>66</v>
      </c>
      <c r="K39" s="624" t="s">
        <v>113</v>
      </c>
      <c r="L39" s="621" t="s">
        <v>67</v>
      </c>
      <c r="M39" s="621"/>
      <c r="N39" s="622"/>
      <c r="O39" s="621" t="s">
        <v>68</v>
      </c>
      <c r="P39" s="621"/>
      <c r="Q39" s="623"/>
    </row>
    <row r="40" spans="1:17" ht="25.5">
      <c r="A40" s="62"/>
      <c r="B40" s="627"/>
      <c r="C40" s="625"/>
      <c r="D40" s="114" t="s">
        <v>69</v>
      </c>
      <c r="E40" s="114" t="s">
        <v>70</v>
      </c>
      <c r="F40" s="114" t="s">
        <v>71</v>
      </c>
      <c r="G40" s="114" t="s">
        <v>69</v>
      </c>
      <c r="H40" s="114" t="s">
        <v>70</v>
      </c>
      <c r="I40" s="114" t="s">
        <v>71</v>
      </c>
      <c r="J40" s="620"/>
      <c r="K40" s="625"/>
      <c r="L40" s="114" t="s">
        <v>69</v>
      </c>
      <c r="M40" s="114" t="s">
        <v>70</v>
      </c>
      <c r="N40" s="114" t="s">
        <v>71</v>
      </c>
      <c r="O40" s="114" t="s">
        <v>69</v>
      </c>
      <c r="P40" s="114" t="s">
        <v>70</v>
      </c>
      <c r="Q40" s="115" t="s">
        <v>71</v>
      </c>
    </row>
    <row r="41" spans="1:17" ht="12.75">
      <c r="A41" s="62"/>
      <c r="B41" s="51" t="s">
        <v>53</v>
      </c>
      <c r="C41" s="626"/>
      <c r="D41" s="53" t="s">
        <v>72</v>
      </c>
      <c r="E41" s="53" t="s">
        <v>72</v>
      </c>
      <c r="F41" s="53" t="s">
        <v>72</v>
      </c>
      <c r="G41" s="53" t="s">
        <v>73</v>
      </c>
      <c r="H41" s="53" t="s">
        <v>73</v>
      </c>
      <c r="I41" s="53" t="s">
        <v>73</v>
      </c>
      <c r="J41" s="52" t="s">
        <v>74</v>
      </c>
      <c r="K41" s="626"/>
      <c r="L41" s="53" t="s">
        <v>72</v>
      </c>
      <c r="M41" s="53" t="s">
        <v>72</v>
      </c>
      <c r="N41" s="53" t="s">
        <v>72</v>
      </c>
      <c r="O41" s="53" t="s">
        <v>73</v>
      </c>
      <c r="P41" s="53" t="s">
        <v>73</v>
      </c>
      <c r="Q41" s="99" t="s">
        <v>73</v>
      </c>
    </row>
    <row r="42" spans="1:17" ht="12.75">
      <c r="A42" s="62"/>
      <c r="B42" s="51" t="s">
        <v>202</v>
      </c>
      <c r="C42" s="273"/>
      <c r="D42" s="109">
        <f aca="true" t="shared" si="8" ref="D42:D51">E42+F42</f>
        <v>0</v>
      </c>
      <c r="E42" s="276"/>
      <c r="F42" s="276"/>
      <c r="G42" s="109">
        <f aca="true" t="shared" si="9" ref="G42:G51">H42+I42</f>
        <v>0</v>
      </c>
      <c r="H42" s="276"/>
      <c r="I42" s="276"/>
      <c r="J42" s="52" t="s">
        <v>75</v>
      </c>
      <c r="K42" s="279"/>
      <c r="L42" s="109">
        <f aca="true" t="shared" si="10" ref="L42:L48">M42+N42</f>
        <v>0</v>
      </c>
      <c r="M42" s="276"/>
      <c r="N42" s="276"/>
      <c r="O42" s="109">
        <f aca="true" t="shared" si="11" ref="O42:O48">P42+Q42</f>
        <v>0</v>
      </c>
      <c r="P42" s="276"/>
      <c r="Q42" s="282"/>
    </row>
    <row r="43" spans="1:17" ht="12.75">
      <c r="A43" s="62"/>
      <c r="B43" s="54" t="s">
        <v>203</v>
      </c>
      <c r="C43" s="274"/>
      <c r="D43" s="110">
        <f t="shared" si="8"/>
        <v>0</v>
      </c>
      <c r="E43" s="277"/>
      <c r="F43" s="277"/>
      <c r="G43" s="110">
        <f t="shared" si="9"/>
        <v>0</v>
      </c>
      <c r="H43" s="277"/>
      <c r="I43" s="277"/>
      <c r="J43" s="52" t="s">
        <v>76</v>
      </c>
      <c r="K43" s="279"/>
      <c r="L43" s="109">
        <f t="shared" si="10"/>
        <v>0</v>
      </c>
      <c r="M43" s="276"/>
      <c r="N43" s="276"/>
      <c r="O43" s="109">
        <f t="shared" si="11"/>
        <v>0</v>
      </c>
      <c r="P43" s="276"/>
      <c r="Q43" s="282"/>
    </row>
    <row r="44" spans="1:17" ht="12.75">
      <c r="A44" s="62"/>
      <c r="B44" s="55" t="s">
        <v>204</v>
      </c>
      <c r="C44" s="274"/>
      <c r="D44" s="110">
        <f t="shared" si="8"/>
        <v>0</v>
      </c>
      <c r="E44" s="277"/>
      <c r="F44" s="277"/>
      <c r="G44" s="110">
        <f t="shared" si="9"/>
        <v>0</v>
      </c>
      <c r="H44" s="277"/>
      <c r="I44" s="277"/>
      <c r="J44" s="56" t="s">
        <v>77</v>
      </c>
      <c r="K44" s="280"/>
      <c r="L44" s="110">
        <f t="shared" si="10"/>
        <v>0</v>
      </c>
      <c r="M44" s="277"/>
      <c r="N44" s="277"/>
      <c r="O44" s="110">
        <f t="shared" si="11"/>
        <v>0</v>
      </c>
      <c r="P44" s="277"/>
      <c r="Q44" s="283"/>
    </row>
    <row r="45" spans="1:17" ht="12.75">
      <c r="A45" s="62"/>
      <c r="B45" s="55" t="s">
        <v>205</v>
      </c>
      <c r="C45" s="274"/>
      <c r="D45" s="110">
        <f t="shared" si="8"/>
        <v>0</v>
      </c>
      <c r="E45" s="277"/>
      <c r="F45" s="277"/>
      <c r="G45" s="110">
        <f t="shared" si="9"/>
        <v>0</v>
      </c>
      <c r="H45" s="277"/>
      <c r="I45" s="277"/>
      <c r="J45" s="57" t="s">
        <v>79</v>
      </c>
      <c r="K45" s="280"/>
      <c r="L45" s="110">
        <f t="shared" si="10"/>
        <v>0</v>
      </c>
      <c r="M45" s="277"/>
      <c r="N45" s="277"/>
      <c r="O45" s="110">
        <f t="shared" si="11"/>
        <v>0</v>
      </c>
      <c r="P45" s="277"/>
      <c r="Q45" s="283"/>
    </row>
    <row r="46" spans="1:17" ht="12.75">
      <c r="A46" s="62"/>
      <c r="B46" s="55" t="s">
        <v>206</v>
      </c>
      <c r="C46" s="274"/>
      <c r="D46" s="110">
        <f t="shared" si="8"/>
        <v>0</v>
      </c>
      <c r="E46" s="277"/>
      <c r="F46" s="277"/>
      <c r="G46" s="110">
        <f t="shared" si="9"/>
        <v>0</v>
      </c>
      <c r="H46" s="277"/>
      <c r="I46" s="277"/>
      <c r="J46" s="57" t="s">
        <v>81</v>
      </c>
      <c r="K46" s="280"/>
      <c r="L46" s="110">
        <f t="shared" si="10"/>
        <v>0</v>
      </c>
      <c r="M46" s="277"/>
      <c r="N46" s="277"/>
      <c r="O46" s="110">
        <f t="shared" si="11"/>
        <v>0</v>
      </c>
      <c r="P46" s="277"/>
      <c r="Q46" s="283"/>
    </row>
    <row r="47" spans="1:17" ht="12.75">
      <c r="A47" s="62"/>
      <c r="B47" s="55" t="s">
        <v>78</v>
      </c>
      <c r="C47" s="274"/>
      <c r="D47" s="110">
        <f t="shared" si="8"/>
        <v>0</v>
      </c>
      <c r="E47" s="277"/>
      <c r="F47" s="277"/>
      <c r="G47" s="110">
        <f t="shared" si="9"/>
        <v>0</v>
      </c>
      <c r="H47" s="277"/>
      <c r="I47" s="277"/>
      <c r="J47" s="57" t="s">
        <v>80</v>
      </c>
      <c r="K47" s="280"/>
      <c r="L47" s="110">
        <f t="shared" si="10"/>
        <v>0</v>
      </c>
      <c r="M47" s="277"/>
      <c r="N47" s="277"/>
      <c r="O47" s="110">
        <f t="shared" si="11"/>
        <v>0</v>
      </c>
      <c r="P47" s="277"/>
      <c r="Q47" s="283"/>
    </row>
    <row r="48" spans="1:17" ht="12.75">
      <c r="A48" s="62"/>
      <c r="B48" s="55" t="s">
        <v>208</v>
      </c>
      <c r="C48" s="274"/>
      <c r="D48" s="110">
        <f t="shared" si="8"/>
        <v>0</v>
      </c>
      <c r="E48" s="277"/>
      <c r="F48" s="277"/>
      <c r="G48" s="110">
        <f t="shared" si="9"/>
        <v>0</v>
      </c>
      <c r="H48" s="277"/>
      <c r="I48" s="277"/>
      <c r="J48" s="58" t="s">
        <v>82</v>
      </c>
      <c r="K48" s="281"/>
      <c r="L48" s="110">
        <f t="shared" si="10"/>
        <v>0</v>
      </c>
      <c r="M48" s="277"/>
      <c r="N48" s="277"/>
      <c r="O48" s="110">
        <f t="shared" si="11"/>
        <v>0</v>
      </c>
      <c r="P48" s="277"/>
      <c r="Q48" s="283"/>
    </row>
    <row r="49" spans="1:17" ht="12.75">
      <c r="A49" s="62"/>
      <c r="B49" s="59" t="s">
        <v>226</v>
      </c>
      <c r="C49" s="275"/>
      <c r="D49" s="111">
        <f t="shared" si="8"/>
        <v>0</v>
      </c>
      <c r="E49" s="278"/>
      <c r="F49" s="278"/>
      <c r="G49" s="111">
        <f t="shared" si="9"/>
        <v>0</v>
      </c>
      <c r="H49" s="278"/>
      <c r="I49" s="278"/>
      <c r="J49" s="74"/>
      <c r="K49" s="75"/>
      <c r="L49" s="75"/>
      <c r="M49" s="75"/>
      <c r="N49" s="75"/>
      <c r="O49" s="75"/>
      <c r="P49" s="75"/>
      <c r="Q49" s="76"/>
    </row>
    <row r="50" spans="1:17" ht="12.75">
      <c r="A50" s="62"/>
      <c r="B50" s="59" t="s">
        <v>227</v>
      </c>
      <c r="C50" s="275"/>
      <c r="D50" s="111">
        <f t="shared" si="8"/>
        <v>0</v>
      </c>
      <c r="E50" s="278"/>
      <c r="F50" s="278"/>
      <c r="G50" s="111">
        <f t="shared" si="9"/>
        <v>0</v>
      </c>
      <c r="H50" s="278"/>
      <c r="I50" s="278"/>
      <c r="J50" s="77"/>
      <c r="K50" s="78"/>
      <c r="L50" s="78"/>
      <c r="M50" s="78"/>
      <c r="N50" s="78"/>
      <c r="O50" s="78"/>
      <c r="P50" s="78"/>
      <c r="Q50" s="79"/>
    </row>
    <row r="51" spans="1:17" ht="12.75">
      <c r="A51" s="62"/>
      <c r="B51" s="55" t="s">
        <v>207</v>
      </c>
      <c r="C51" s="274"/>
      <c r="D51" s="110">
        <f t="shared" si="8"/>
        <v>0</v>
      </c>
      <c r="E51" s="277"/>
      <c r="F51" s="277"/>
      <c r="G51" s="110">
        <f t="shared" si="9"/>
        <v>0</v>
      </c>
      <c r="H51" s="277"/>
      <c r="I51" s="277"/>
      <c r="J51" s="80"/>
      <c r="K51" s="81"/>
      <c r="L51" s="81"/>
      <c r="M51" s="81"/>
      <c r="N51" s="81"/>
      <c r="O51" s="81"/>
      <c r="P51" s="81"/>
      <c r="Q51" s="82"/>
    </row>
    <row r="52" spans="1:17" ht="12.75">
      <c r="A52" s="62"/>
      <c r="B52" s="67" t="s">
        <v>255</v>
      </c>
      <c r="C52" s="68"/>
      <c r="D52" s="68"/>
      <c r="E52" s="68"/>
      <c r="F52" s="68"/>
      <c r="G52" s="68"/>
      <c r="H52" s="68"/>
      <c r="I52" s="68"/>
      <c r="J52" s="69" t="s">
        <v>166</v>
      </c>
      <c r="K52" s="70"/>
      <c r="L52" s="70"/>
      <c r="M52" s="70"/>
      <c r="N52" s="70"/>
      <c r="O52" s="70"/>
      <c r="P52" s="70"/>
      <c r="Q52" s="71"/>
    </row>
    <row r="53" spans="1:17" ht="12.75" customHeight="1">
      <c r="A53" s="62"/>
      <c r="B53" s="627" t="s">
        <v>63</v>
      </c>
      <c r="C53" s="624" t="s">
        <v>113</v>
      </c>
      <c r="D53" s="628" t="s">
        <v>64</v>
      </c>
      <c r="E53" s="621"/>
      <c r="F53" s="622"/>
      <c r="G53" s="621" t="s">
        <v>65</v>
      </c>
      <c r="H53" s="621"/>
      <c r="I53" s="621"/>
      <c r="J53" s="620" t="s">
        <v>66</v>
      </c>
      <c r="K53" s="624" t="s">
        <v>113</v>
      </c>
      <c r="L53" s="621" t="s">
        <v>67</v>
      </c>
      <c r="M53" s="621"/>
      <c r="N53" s="622"/>
      <c r="O53" s="621" t="s">
        <v>68</v>
      </c>
      <c r="P53" s="621"/>
      <c r="Q53" s="623"/>
    </row>
    <row r="54" spans="1:17" ht="25.5">
      <c r="A54" s="62"/>
      <c r="B54" s="627"/>
      <c r="C54" s="625"/>
      <c r="D54" s="114" t="s">
        <v>69</v>
      </c>
      <c r="E54" s="114" t="s">
        <v>70</v>
      </c>
      <c r="F54" s="114" t="s">
        <v>71</v>
      </c>
      <c r="G54" s="114" t="s">
        <v>69</v>
      </c>
      <c r="H54" s="114" t="s">
        <v>70</v>
      </c>
      <c r="I54" s="114" t="s">
        <v>71</v>
      </c>
      <c r="J54" s="620"/>
      <c r="K54" s="625"/>
      <c r="L54" s="114" t="s">
        <v>69</v>
      </c>
      <c r="M54" s="114" t="s">
        <v>70</v>
      </c>
      <c r="N54" s="114" t="s">
        <v>71</v>
      </c>
      <c r="O54" s="114" t="s">
        <v>69</v>
      </c>
      <c r="P54" s="114" t="s">
        <v>70</v>
      </c>
      <c r="Q54" s="115" t="s">
        <v>71</v>
      </c>
    </row>
    <row r="55" spans="1:17" ht="12.75">
      <c r="A55" s="62"/>
      <c r="B55" s="51" t="s">
        <v>53</v>
      </c>
      <c r="C55" s="626"/>
      <c r="D55" s="53" t="s">
        <v>72</v>
      </c>
      <c r="E55" s="53" t="s">
        <v>72</v>
      </c>
      <c r="F55" s="53" t="s">
        <v>72</v>
      </c>
      <c r="G55" s="53" t="s">
        <v>73</v>
      </c>
      <c r="H55" s="53" t="s">
        <v>73</v>
      </c>
      <c r="I55" s="53" t="s">
        <v>73</v>
      </c>
      <c r="J55" s="52" t="s">
        <v>74</v>
      </c>
      <c r="K55" s="626"/>
      <c r="L55" s="53" t="s">
        <v>72</v>
      </c>
      <c r="M55" s="53" t="s">
        <v>72</v>
      </c>
      <c r="N55" s="53" t="s">
        <v>72</v>
      </c>
      <c r="O55" s="53" t="s">
        <v>73</v>
      </c>
      <c r="P55" s="53" t="s">
        <v>73</v>
      </c>
      <c r="Q55" s="99" t="s">
        <v>73</v>
      </c>
    </row>
    <row r="56" spans="1:17" ht="12.75">
      <c r="A56" s="62"/>
      <c r="B56" s="51" t="s">
        <v>202</v>
      </c>
      <c r="C56" s="273"/>
      <c r="D56" s="109">
        <f aca="true" t="shared" si="12" ref="D56:D65">E56+F56</f>
        <v>0</v>
      </c>
      <c r="E56" s="276"/>
      <c r="F56" s="276"/>
      <c r="G56" s="109">
        <f aca="true" t="shared" si="13" ref="G56:G65">H56+I56</f>
        <v>0</v>
      </c>
      <c r="H56" s="276"/>
      <c r="I56" s="276"/>
      <c r="J56" s="52" t="s">
        <v>75</v>
      </c>
      <c r="K56" s="279"/>
      <c r="L56" s="109">
        <f aca="true" t="shared" si="14" ref="L56:L62">M56+N56</f>
        <v>0</v>
      </c>
      <c r="M56" s="276"/>
      <c r="N56" s="276"/>
      <c r="O56" s="109">
        <f aca="true" t="shared" si="15" ref="O56:O62">P56+Q56</f>
        <v>0</v>
      </c>
      <c r="P56" s="276"/>
      <c r="Q56" s="282"/>
    </row>
    <row r="57" spans="1:17" ht="12.75">
      <c r="A57" s="62"/>
      <c r="B57" s="54" t="s">
        <v>203</v>
      </c>
      <c r="C57" s="274"/>
      <c r="D57" s="110">
        <f t="shared" si="12"/>
        <v>0</v>
      </c>
      <c r="E57" s="277"/>
      <c r="F57" s="277"/>
      <c r="G57" s="110">
        <f t="shared" si="13"/>
        <v>0</v>
      </c>
      <c r="H57" s="277"/>
      <c r="I57" s="277"/>
      <c r="J57" s="52" t="s">
        <v>76</v>
      </c>
      <c r="K57" s="279"/>
      <c r="L57" s="109">
        <f t="shared" si="14"/>
        <v>0</v>
      </c>
      <c r="M57" s="276"/>
      <c r="N57" s="276"/>
      <c r="O57" s="109">
        <f t="shared" si="15"/>
        <v>0</v>
      </c>
      <c r="P57" s="276"/>
      <c r="Q57" s="282"/>
    </row>
    <row r="58" spans="1:17" ht="12.75">
      <c r="A58" s="62"/>
      <c r="B58" s="55" t="s">
        <v>204</v>
      </c>
      <c r="C58" s="274"/>
      <c r="D58" s="110">
        <f t="shared" si="12"/>
        <v>0</v>
      </c>
      <c r="E58" s="277"/>
      <c r="F58" s="277"/>
      <c r="G58" s="110">
        <f t="shared" si="13"/>
        <v>0</v>
      </c>
      <c r="H58" s="277"/>
      <c r="I58" s="277"/>
      <c r="J58" s="56" t="s">
        <v>77</v>
      </c>
      <c r="K58" s="280"/>
      <c r="L58" s="110">
        <f t="shared" si="14"/>
        <v>0</v>
      </c>
      <c r="M58" s="277"/>
      <c r="N58" s="277"/>
      <c r="O58" s="110">
        <f t="shared" si="15"/>
        <v>0</v>
      </c>
      <c r="P58" s="277"/>
      <c r="Q58" s="283"/>
    </row>
    <row r="59" spans="1:17" ht="12.75">
      <c r="A59" s="62"/>
      <c r="B59" s="55" t="s">
        <v>205</v>
      </c>
      <c r="C59" s="274"/>
      <c r="D59" s="110">
        <f t="shared" si="12"/>
        <v>0</v>
      </c>
      <c r="E59" s="277"/>
      <c r="F59" s="277"/>
      <c r="G59" s="110">
        <f t="shared" si="13"/>
        <v>0</v>
      </c>
      <c r="H59" s="277"/>
      <c r="I59" s="277"/>
      <c r="J59" s="57" t="s">
        <v>79</v>
      </c>
      <c r="K59" s="280"/>
      <c r="L59" s="110">
        <f t="shared" si="14"/>
        <v>0</v>
      </c>
      <c r="M59" s="277"/>
      <c r="N59" s="277"/>
      <c r="O59" s="110">
        <f t="shared" si="15"/>
        <v>0</v>
      </c>
      <c r="P59" s="277"/>
      <c r="Q59" s="283"/>
    </row>
    <row r="60" spans="1:17" ht="12.75">
      <c r="A60" s="62"/>
      <c r="B60" s="55" t="s">
        <v>206</v>
      </c>
      <c r="C60" s="274"/>
      <c r="D60" s="110">
        <f t="shared" si="12"/>
        <v>0</v>
      </c>
      <c r="E60" s="277"/>
      <c r="F60" s="277"/>
      <c r="G60" s="110">
        <f t="shared" si="13"/>
        <v>0</v>
      </c>
      <c r="H60" s="277"/>
      <c r="I60" s="277"/>
      <c r="J60" s="57" t="s">
        <v>81</v>
      </c>
      <c r="K60" s="280"/>
      <c r="L60" s="110">
        <f t="shared" si="14"/>
        <v>0</v>
      </c>
      <c r="M60" s="277"/>
      <c r="N60" s="277"/>
      <c r="O60" s="110">
        <f t="shared" si="15"/>
        <v>0</v>
      </c>
      <c r="P60" s="277"/>
      <c r="Q60" s="283"/>
    </row>
    <row r="61" spans="1:17" ht="12.75">
      <c r="A61" s="62"/>
      <c r="B61" s="55" t="s">
        <v>78</v>
      </c>
      <c r="C61" s="274"/>
      <c r="D61" s="110">
        <f t="shared" si="12"/>
        <v>0</v>
      </c>
      <c r="E61" s="277"/>
      <c r="F61" s="277"/>
      <c r="G61" s="110">
        <f t="shared" si="13"/>
        <v>0</v>
      </c>
      <c r="H61" s="277"/>
      <c r="I61" s="277"/>
      <c r="J61" s="57" t="s">
        <v>80</v>
      </c>
      <c r="K61" s="280"/>
      <c r="L61" s="110">
        <f t="shared" si="14"/>
        <v>0</v>
      </c>
      <c r="M61" s="277"/>
      <c r="N61" s="277"/>
      <c r="O61" s="110">
        <f t="shared" si="15"/>
        <v>0</v>
      </c>
      <c r="P61" s="277"/>
      <c r="Q61" s="283"/>
    </row>
    <row r="62" spans="1:17" ht="12.75">
      <c r="A62" s="62"/>
      <c r="B62" s="55" t="s">
        <v>208</v>
      </c>
      <c r="C62" s="274"/>
      <c r="D62" s="110">
        <f t="shared" si="12"/>
        <v>0</v>
      </c>
      <c r="E62" s="277"/>
      <c r="F62" s="277"/>
      <c r="G62" s="110">
        <f t="shared" si="13"/>
        <v>0</v>
      </c>
      <c r="H62" s="277"/>
      <c r="I62" s="277"/>
      <c r="J62" s="58" t="s">
        <v>82</v>
      </c>
      <c r="K62" s="281"/>
      <c r="L62" s="110">
        <f t="shared" si="14"/>
        <v>0</v>
      </c>
      <c r="M62" s="277"/>
      <c r="N62" s="277"/>
      <c r="O62" s="110">
        <f t="shared" si="15"/>
        <v>0</v>
      </c>
      <c r="P62" s="277"/>
      <c r="Q62" s="283"/>
    </row>
    <row r="63" spans="1:17" ht="12.75">
      <c r="A63" s="62"/>
      <c r="B63" s="59" t="s">
        <v>226</v>
      </c>
      <c r="C63" s="275"/>
      <c r="D63" s="111">
        <f t="shared" si="12"/>
        <v>0</v>
      </c>
      <c r="E63" s="278"/>
      <c r="F63" s="278"/>
      <c r="G63" s="111">
        <f t="shared" si="13"/>
        <v>0</v>
      </c>
      <c r="H63" s="278"/>
      <c r="I63" s="278"/>
      <c r="J63" s="74"/>
      <c r="K63" s="75"/>
      <c r="L63" s="75"/>
      <c r="M63" s="75"/>
      <c r="N63" s="75"/>
      <c r="O63" s="75"/>
      <c r="P63" s="75"/>
      <c r="Q63" s="76"/>
    </row>
    <row r="64" spans="1:17" ht="12.75">
      <c r="A64" s="62"/>
      <c r="B64" s="59" t="s">
        <v>227</v>
      </c>
      <c r="C64" s="275"/>
      <c r="D64" s="111">
        <f t="shared" si="12"/>
        <v>0</v>
      </c>
      <c r="E64" s="278"/>
      <c r="F64" s="278"/>
      <c r="G64" s="111">
        <f t="shared" si="13"/>
        <v>0</v>
      </c>
      <c r="H64" s="278"/>
      <c r="I64" s="278"/>
      <c r="J64" s="77"/>
      <c r="K64" s="78"/>
      <c r="L64" s="78"/>
      <c r="M64" s="78"/>
      <c r="N64" s="78"/>
      <c r="O64" s="78"/>
      <c r="P64" s="78"/>
      <c r="Q64" s="79"/>
    </row>
    <row r="65" spans="1:17" ht="12.75">
      <c r="A65" s="62"/>
      <c r="B65" s="55" t="s">
        <v>207</v>
      </c>
      <c r="C65" s="274"/>
      <c r="D65" s="110">
        <f t="shared" si="12"/>
        <v>0</v>
      </c>
      <c r="E65" s="277"/>
      <c r="F65" s="277"/>
      <c r="G65" s="110">
        <f t="shared" si="13"/>
        <v>0</v>
      </c>
      <c r="H65" s="277"/>
      <c r="I65" s="277"/>
      <c r="J65" s="80"/>
      <c r="K65" s="81"/>
      <c r="L65" s="81"/>
      <c r="M65" s="81"/>
      <c r="N65" s="81"/>
      <c r="O65" s="81"/>
      <c r="P65" s="81"/>
      <c r="Q65" s="82"/>
    </row>
    <row r="66" spans="1:17" ht="12.75">
      <c r="A66" s="62"/>
      <c r="B66" s="83" t="s">
        <v>167</v>
      </c>
      <c r="C66" s="70"/>
      <c r="D66" s="70"/>
      <c r="E66" s="70"/>
      <c r="F66" s="70"/>
      <c r="G66" s="70"/>
      <c r="H66" s="70"/>
      <c r="I66" s="70"/>
      <c r="J66" s="69" t="s">
        <v>167</v>
      </c>
      <c r="K66" s="70"/>
      <c r="L66" s="70"/>
      <c r="M66" s="70"/>
      <c r="N66" s="70"/>
      <c r="O66" s="70"/>
      <c r="P66" s="70"/>
      <c r="Q66" s="71"/>
    </row>
    <row r="67" spans="1:17" ht="12.75" customHeight="1">
      <c r="A67" s="62"/>
      <c r="B67" s="627" t="s">
        <v>63</v>
      </c>
      <c r="C67" s="624" t="s">
        <v>113</v>
      </c>
      <c r="D67" s="628" t="s">
        <v>64</v>
      </c>
      <c r="E67" s="621"/>
      <c r="F67" s="622"/>
      <c r="G67" s="621" t="s">
        <v>65</v>
      </c>
      <c r="H67" s="621"/>
      <c r="I67" s="621"/>
      <c r="J67" s="620" t="s">
        <v>66</v>
      </c>
      <c r="K67" s="624" t="s">
        <v>113</v>
      </c>
      <c r="L67" s="621" t="s">
        <v>67</v>
      </c>
      <c r="M67" s="621"/>
      <c r="N67" s="622"/>
      <c r="O67" s="621" t="s">
        <v>68</v>
      </c>
      <c r="P67" s="621"/>
      <c r="Q67" s="623"/>
    </row>
    <row r="68" spans="1:17" ht="25.5">
      <c r="A68" s="62"/>
      <c r="B68" s="627"/>
      <c r="C68" s="625"/>
      <c r="D68" s="114" t="s">
        <v>69</v>
      </c>
      <c r="E68" s="114" t="s">
        <v>70</v>
      </c>
      <c r="F68" s="114" t="s">
        <v>71</v>
      </c>
      <c r="G68" s="114" t="s">
        <v>69</v>
      </c>
      <c r="H68" s="114" t="s">
        <v>70</v>
      </c>
      <c r="I68" s="114" t="s">
        <v>71</v>
      </c>
      <c r="J68" s="620"/>
      <c r="K68" s="625"/>
      <c r="L68" s="114" t="s">
        <v>69</v>
      </c>
      <c r="M68" s="114" t="s">
        <v>70</v>
      </c>
      <c r="N68" s="114" t="s">
        <v>71</v>
      </c>
      <c r="O68" s="114" t="s">
        <v>69</v>
      </c>
      <c r="P68" s="114" t="s">
        <v>70</v>
      </c>
      <c r="Q68" s="115" t="s">
        <v>71</v>
      </c>
    </row>
    <row r="69" spans="1:17" ht="12.75">
      <c r="A69" s="62"/>
      <c r="B69" s="51" t="s">
        <v>72</v>
      </c>
      <c r="C69" s="626"/>
      <c r="D69" s="53" t="s">
        <v>72</v>
      </c>
      <c r="E69" s="53" t="s">
        <v>72</v>
      </c>
      <c r="F69" s="53" t="s">
        <v>72</v>
      </c>
      <c r="G69" s="53" t="s">
        <v>73</v>
      </c>
      <c r="H69" s="53" t="s">
        <v>73</v>
      </c>
      <c r="I69" s="53" t="s">
        <v>73</v>
      </c>
      <c r="J69" s="52" t="s">
        <v>55</v>
      </c>
      <c r="K69" s="626"/>
      <c r="L69" s="53" t="s">
        <v>72</v>
      </c>
      <c r="M69" s="53" t="s">
        <v>72</v>
      </c>
      <c r="N69" s="53" t="s">
        <v>72</v>
      </c>
      <c r="O69" s="53" t="s">
        <v>73</v>
      </c>
      <c r="P69" s="53" t="s">
        <v>73</v>
      </c>
      <c r="Q69" s="99" t="s">
        <v>73</v>
      </c>
    </row>
    <row r="70" spans="1:17" ht="12.75">
      <c r="A70" s="62"/>
      <c r="B70" s="51" t="s">
        <v>222</v>
      </c>
      <c r="C70" s="273"/>
      <c r="D70" s="109">
        <f aca="true" t="shared" si="16" ref="D70:D80">E70+F70</f>
        <v>0</v>
      </c>
      <c r="E70" s="276"/>
      <c r="F70" s="276"/>
      <c r="G70" s="109">
        <f aca="true" t="shared" si="17" ref="G70:G80">H70+I70</f>
        <v>0</v>
      </c>
      <c r="H70" s="276"/>
      <c r="I70" s="276"/>
      <c r="J70" s="52" t="s">
        <v>83</v>
      </c>
      <c r="K70" s="279"/>
      <c r="L70" s="109">
        <f aca="true" t="shared" si="18" ref="L70:L76">M70+N70</f>
        <v>0</v>
      </c>
      <c r="M70" s="276"/>
      <c r="N70" s="276"/>
      <c r="O70" s="109">
        <f aca="true" t="shared" si="19" ref="O70:O76">P70+Q70</f>
        <v>0</v>
      </c>
      <c r="P70" s="276"/>
      <c r="Q70" s="282"/>
    </row>
    <row r="71" spans="1:17" ht="12.75">
      <c r="A71" s="62"/>
      <c r="B71" s="54" t="s">
        <v>221</v>
      </c>
      <c r="C71" s="274"/>
      <c r="D71" s="110">
        <f t="shared" si="16"/>
        <v>0</v>
      </c>
      <c r="E71" s="277"/>
      <c r="F71" s="277"/>
      <c r="G71" s="110">
        <f t="shared" si="17"/>
        <v>0</v>
      </c>
      <c r="H71" s="277"/>
      <c r="I71" s="277"/>
      <c r="J71" s="52" t="s">
        <v>84</v>
      </c>
      <c r="K71" s="279"/>
      <c r="L71" s="109">
        <f t="shared" si="18"/>
        <v>0</v>
      </c>
      <c r="M71" s="276"/>
      <c r="N71" s="276"/>
      <c r="O71" s="109">
        <f t="shared" si="19"/>
        <v>0</v>
      </c>
      <c r="P71" s="276"/>
      <c r="Q71" s="282"/>
    </row>
    <row r="72" spans="1:17" ht="12.75">
      <c r="A72" s="62"/>
      <c r="B72" s="55" t="s">
        <v>220</v>
      </c>
      <c r="C72" s="274"/>
      <c r="D72" s="110">
        <f t="shared" si="16"/>
        <v>0</v>
      </c>
      <c r="E72" s="277"/>
      <c r="F72" s="277"/>
      <c r="G72" s="110">
        <f t="shared" si="17"/>
        <v>0</v>
      </c>
      <c r="H72" s="277"/>
      <c r="I72" s="277"/>
      <c r="J72" s="56" t="s">
        <v>85</v>
      </c>
      <c r="K72" s="280"/>
      <c r="L72" s="110">
        <f t="shared" si="18"/>
        <v>0</v>
      </c>
      <c r="M72" s="277"/>
      <c r="N72" s="277"/>
      <c r="O72" s="110">
        <f t="shared" si="19"/>
        <v>0</v>
      </c>
      <c r="P72" s="277"/>
      <c r="Q72" s="283"/>
    </row>
    <row r="73" spans="1:17" ht="12.75">
      <c r="A73" s="62"/>
      <c r="B73" s="55" t="s">
        <v>219</v>
      </c>
      <c r="C73" s="274"/>
      <c r="D73" s="110">
        <f t="shared" si="16"/>
        <v>0</v>
      </c>
      <c r="E73" s="277"/>
      <c r="F73" s="277"/>
      <c r="G73" s="110">
        <f t="shared" si="17"/>
        <v>0</v>
      </c>
      <c r="H73" s="277"/>
      <c r="I73" s="277"/>
      <c r="J73" s="57" t="s">
        <v>86</v>
      </c>
      <c r="K73" s="280"/>
      <c r="L73" s="110">
        <f t="shared" si="18"/>
        <v>0</v>
      </c>
      <c r="M73" s="277"/>
      <c r="N73" s="277"/>
      <c r="O73" s="110">
        <f t="shared" si="19"/>
        <v>0</v>
      </c>
      <c r="P73" s="277"/>
      <c r="Q73" s="283"/>
    </row>
    <row r="74" spans="1:17" ht="12.75">
      <c r="A74" s="62"/>
      <c r="B74" s="55" t="s">
        <v>218</v>
      </c>
      <c r="C74" s="274"/>
      <c r="D74" s="110">
        <f t="shared" si="16"/>
        <v>0</v>
      </c>
      <c r="E74" s="277"/>
      <c r="F74" s="277"/>
      <c r="G74" s="110">
        <f t="shared" si="17"/>
        <v>0</v>
      </c>
      <c r="H74" s="277"/>
      <c r="I74" s="277"/>
      <c r="J74" s="57" t="s">
        <v>87</v>
      </c>
      <c r="K74" s="280"/>
      <c r="L74" s="110">
        <f t="shared" si="18"/>
        <v>0</v>
      </c>
      <c r="M74" s="277"/>
      <c r="N74" s="277"/>
      <c r="O74" s="110">
        <f t="shared" si="19"/>
        <v>0</v>
      </c>
      <c r="P74" s="277"/>
      <c r="Q74" s="283"/>
    </row>
    <row r="75" spans="1:17" ht="12.75">
      <c r="A75" s="62"/>
      <c r="B75" s="55" t="s">
        <v>217</v>
      </c>
      <c r="C75" s="274"/>
      <c r="D75" s="110">
        <f t="shared" si="16"/>
        <v>0</v>
      </c>
      <c r="E75" s="277"/>
      <c r="F75" s="277"/>
      <c r="G75" s="110">
        <f t="shared" si="17"/>
        <v>0</v>
      </c>
      <c r="H75" s="277"/>
      <c r="I75" s="277"/>
      <c r="J75" s="57" t="s">
        <v>88</v>
      </c>
      <c r="K75" s="280"/>
      <c r="L75" s="110">
        <f t="shared" si="18"/>
        <v>0</v>
      </c>
      <c r="M75" s="277"/>
      <c r="N75" s="277"/>
      <c r="O75" s="110">
        <f t="shared" si="19"/>
        <v>0</v>
      </c>
      <c r="P75" s="277"/>
      <c r="Q75" s="283"/>
    </row>
    <row r="76" spans="1:17" ht="12.75">
      <c r="A76" s="62"/>
      <c r="B76" s="55" t="s">
        <v>216</v>
      </c>
      <c r="C76" s="274"/>
      <c r="D76" s="110">
        <f t="shared" si="16"/>
        <v>0</v>
      </c>
      <c r="E76" s="277"/>
      <c r="F76" s="277"/>
      <c r="G76" s="110">
        <f t="shared" si="17"/>
        <v>0</v>
      </c>
      <c r="H76" s="277"/>
      <c r="I76" s="277"/>
      <c r="J76" s="57" t="s">
        <v>89</v>
      </c>
      <c r="K76" s="280"/>
      <c r="L76" s="110">
        <f t="shared" si="18"/>
        <v>0</v>
      </c>
      <c r="M76" s="277"/>
      <c r="N76" s="277"/>
      <c r="O76" s="110">
        <f t="shared" si="19"/>
        <v>0</v>
      </c>
      <c r="P76" s="277"/>
      <c r="Q76" s="283"/>
    </row>
    <row r="77" spans="1:17" ht="12.75">
      <c r="A77" s="62"/>
      <c r="B77" s="59" t="s">
        <v>215</v>
      </c>
      <c r="C77" s="275"/>
      <c r="D77" s="111">
        <f t="shared" si="16"/>
        <v>0</v>
      </c>
      <c r="E77" s="278"/>
      <c r="F77" s="278"/>
      <c r="G77" s="111">
        <f t="shared" si="17"/>
        <v>0</v>
      </c>
      <c r="H77" s="278"/>
      <c r="I77" s="278"/>
      <c r="J77" s="84"/>
      <c r="K77" s="78"/>
      <c r="L77" s="78"/>
      <c r="M77" s="78"/>
      <c r="N77" s="78"/>
      <c r="O77" s="78"/>
      <c r="P77" s="78"/>
      <c r="Q77" s="79"/>
    </row>
    <row r="78" spans="1:17" ht="12.75">
      <c r="A78" s="62"/>
      <c r="B78" s="59" t="s">
        <v>214</v>
      </c>
      <c r="C78" s="275"/>
      <c r="D78" s="111">
        <f t="shared" si="16"/>
        <v>0</v>
      </c>
      <c r="E78" s="278"/>
      <c r="F78" s="278"/>
      <c r="G78" s="111">
        <f t="shared" si="17"/>
        <v>0</v>
      </c>
      <c r="H78" s="278"/>
      <c r="I78" s="278"/>
      <c r="J78" s="84"/>
      <c r="K78" s="78"/>
      <c r="L78" s="78"/>
      <c r="M78" s="78"/>
      <c r="N78" s="78"/>
      <c r="O78" s="78"/>
      <c r="P78" s="78"/>
      <c r="Q78" s="79"/>
    </row>
    <row r="79" spans="1:17" ht="12.75">
      <c r="A79" s="62"/>
      <c r="B79" s="59" t="s">
        <v>205</v>
      </c>
      <c r="C79" s="275"/>
      <c r="D79" s="111">
        <f t="shared" si="16"/>
        <v>0</v>
      </c>
      <c r="E79" s="278"/>
      <c r="F79" s="278"/>
      <c r="G79" s="111">
        <f t="shared" si="17"/>
        <v>0</v>
      </c>
      <c r="H79" s="278"/>
      <c r="I79" s="278"/>
      <c r="J79" s="77"/>
      <c r="K79" s="78"/>
      <c r="L79" s="78"/>
      <c r="M79" s="78"/>
      <c r="N79" s="78"/>
      <c r="O79" s="78"/>
      <c r="P79" s="78"/>
      <c r="Q79" s="79"/>
    </row>
    <row r="80" spans="1:17" ht="13.5" thickBot="1">
      <c r="A80" s="62"/>
      <c r="B80" s="60" t="s">
        <v>213</v>
      </c>
      <c r="C80" s="284"/>
      <c r="D80" s="112">
        <f t="shared" si="16"/>
        <v>0</v>
      </c>
      <c r="E80" s="285"/>
      <c r="F80" s="285"/>
      <c r="G80" s="112">
        <f t="shared" si="17"/>
        <v>0</v>
      </c>
      <c r="H80" s="285"/>
      <c r="I80" s="285"/>
      <c r="J80" s="85"/>
      <c r="K80" s="86"/>
      <c r="L80" s="86"/>
      <c r="M80" s="86"/>
      <c r="N80" s="86"/>
      <c r="O80" s="86"/>
      <c r="P80" s="86"/>
      <c r="Q80" s="87"/>
    </row>
    <row r="81" s="61" customFormat="1" ht="13.5" thickTop="1"/>
    <row r="82" s="61" customFormat="1" ht="12.75"/>
    <row r="83" s="61" customFormat="1" ht="12.75"/>
    <row r="84" s="61" customFormat="1" ht="12.75"/>
    <row r="85" s="61" customFormat="1" ht="12.75"/>
    <row r="86" s="61" customFormat="1" ht="12.75"/>
    <row r="87" s="61" customFormat="1" ht="12.75"/>
    <row r="88" s="61" customFormat="1" ht="12.75"/>
    <row r="89" s="61" customFormat="1" ht="12.75"/>
    <row r="90" s="61" customFormat="1" ht="12.75"/>
    <row r="91" s="61" customFormat="1" ht="12.75"/>
    <row r="92" s="61" customFormat="1" ht="12.75"/>
    <row r="93" s="61" customFormat="1" ht="12.75"/>
    <row r="94" s="61" customFormat="1" ht="12.75"/>
    <row r="95" s="61" customFormat="1" ht="12.75"/>
    <row r="96" s="61" customFormat="1" ht="12.75"/>
    <row r="97" s="61" customFormat="1" ht="12.75"/>
    <row r="98" s="61" customFormat="1" ht="12.75"/>
    <row r="99" s="61" customFormat="1" ht="12.75"/>
    <row r="100" s="61" customFormat="1" ht="12.75"/>
    <row r="101" s="61" customFormat="1" ht="12.75"/>
    <row r="102" s="61" customFormat="1" ht="12.75"/>
    <row r="103" s="61" customFormat="1" ht="12.75"/>
    <row r="104" s="61" customFormat="1" ht="12.75"/>
    <row r="105" s="61" customFormat="1" ht="12.75"/>
    <row r="106" s="61" customFormat="1" ht="12.75"/>
    <row r="107" s="61" customFormat="1" ht="12.75"/>
    <row r="108" s="61" customFormat="1" ht="12.75"/>
    <row r="109" s="61" customFormat="1" ht="12.75"/>
    <row r="110" s="61" customFormat="1" ht="12.75"/>
    <row r="111" s="61" customFormat="1" ht="12.75"/>
    <row r="112" s="61" customFormat="1" ht="12.75"/>
    <row r="113" s="61" customFormat="1" ht="12.75"/>
    <row r="114" s="61" customFormat="1" ht="12.75"/>
    <row r="115" s="61" customFormat="1" ht="12.75"/>
    <row r="116" s="61" customFormat="1" ht="12.75"/>
    <row r="117" s="61" customFormat="1" ht="12.75"/>
    <row r="118" s="61" customFormat="1" ht="12.75"/>
    <row r="119" s="61" customFormat="1" ht="12.75"/>
    <row r="120" s="61" customFormat="1" ht="12.75"/>
    <row r="121" s="61" customFormat="1" ht="12.75"/>
    <row r="122" s="61" customFormat="1" ht="12.75"/>
    <row r="123" s="61" customFormat="1" ht="12.75"/>
    <row r="124" s="61" customFormat="1" ht="12.75"/>
    <row r="125" s="61" customFormat="1" ht="12.75"/>
    <row r="126" s="61" customFormat="1" ht="12.75"/>
    <row r="127" s="61" customFormat="1" ht="12.75"/>
    <row r="128" s="61" customFormat="1" ht="12.75"/>
    <row r="129" s="61" customFormat="1" ht="12.75"/>
    <row r="130" s="61" customFormat="1" ht="12.75"/>
    <row r="131" s="61" customFormat="1" ht="12.75"/>
    <row r="132" s="61" customFormat="1" ht="12.75"/>
    <row r="133" s="61" customFormat="1" ht="12.75"/>
    <row r="134" s="61" customFormat="1" ht="12.75"/>
    <row r="135" s="61" customFormat="1" ht="12.75"/>
    <row r="136" s="61" customFormat="1" ht="12.75"/>
    <row r="137" s="61" customFormat="1" ht="12.75"/>
    <row r="138" s="61" customFormat="1" ht="12.75"/>
    <row r="139" s="61" customFormat="1" ht="12.75"/>
    <row r="140" s="61" customFormat="1" ht="12.75"/>
    <row r="141" s="61" customFormat="1" ht="12.75"/>
    <row r="142" s="61" customFormat="1" ht="12.75"/>
    <row r="143" s="61" customFormat="1" ht="12.75"/>
    <row r="144" s="61" customFormat="1" ht="12.75"/>
    <row r="145" s="61" customFormat="1" ht="12.75"/>
    <row r="146" s="61" customFormat="1" ht="12.75"/>
    <row r="147" s="61" customFormat="1" ht="12.75"/>
    <row r="148" s="61" customFormat="1" ht="12.75"/>
    <row r="149" s="61" customFormat="1" ht="12.75"/>
    <row r="150" s="61" customFormat="1" ht="12.75"/>
    <row r="151" s="61" customFormat="1" ht="12.75"/>
    <row r="152" s="61" customFormat="1" ht="12.75"/>
    <row r="153" s="61" customFormat="1" ht="12.75"/>
    <row r="154" s="61" customFormat="1" ht="12.75"/>
    <row r="155" s="61" customFormat="1" ht="12.75"/>
    <row r="156" s="61" customFormat="1" ht="12.75"/>
    <row r="157" s="61" customFormat="1" ht="12.75"/>
    <row r="158" s="61" customFormat="1" ht="12.75"/>
    <row r="159" s="61" customFormat="1" ht="12.75"/>
    <row r="160" s="61" customFormat="1" ht="12.75"/>
    <row r="161" s="61" customFormat="1" ht="12.75"/>
    <row r="162" s="61" customFormat="1" ht="12.75"/>
    <row r="163" s="61" customFormat="1" ht="12.75"/>
    <row r="164" s="61" customFormat="1" ht="12.75"/>
    <row r="165" s="61" customFormat="1" ht="12.75"/>
    <row r="166" s="61" customFormat="1" ht="12.75"/>
    <row r="167" s="61" customFormat="1" ht="12.75"/>
    <row r="168" s="61" customFormat="1" ht="12.75"/>
    <row r="169" s="61" customFormat="1" ht="12.75"/>
    <row r="170" s="61" customFormat="1" ht="12.75"/>
    <row r="171" s="61" customFormat="1" ht="12.75"/>
    <row r="172" s="61" customFormat="1" ht="12.75"/>
    <row r="173" s="61" customFormat="1" ht="12.75"/>
    <row r="174" s="61" customFormat="1" ht="12.75"/>
    <row r="175" s="61" customFormat="1" ht="12.75"/>
    <row r="176" s="61" customFormat="1" ht="12.75"/>
    <row r="177" s="61" customFormat="1" ht="12.75"/>
    <row r="178" s="61" customFormat="1" ht="12.75"/>
    <row r="179" s="61" customFormat="1" ht="12.75"/>
    <row r="180" s="61" customFormat="1" ht="12.75"/>
    <row r="181" s="61" customFormat="1" ht="12.75"/>
    <row r="182" s="61" customFormat="1" ht="12.75"/>
    <row r="183" s="61" customFormat="1" ht="12.75"/>
    <row r="184" s="61" customFormat="1" ht="12.75"/>
    <row r="185" s="61" customFormat="1" ht="12.75"/>
    <row r="186" s="61" customFormat="1" ht="12.75"/>
    <row r="187" s="61" customFormat="1" ht="12.75"/>
    <row r="188" s="61" customFormat="1" ht="12.75"/>
    <row r="189" s="61" customFormat="1" ht="12.75"/>
    <row r="190" s="61" customFormat="1" ht="12.75"/>
    <row r="191" s="61" customFormat="1" ht="12.75"/>
    <row r="192" s="61" customFormat="1" ht="12.75"/>
    <row r="193" s="61" customFormat="1" ht="12.75"/>
    <row r="194" s="61" customFormat="1" ht="12.75"/>
    <row r="195" s="61" customFormat="1" ht="12.75"/>
    <row r="196" s="61" customFormat="1" ht="12.75"/>
    <row r="197" s="61" customFormat="1" ht="12.75"/>
    <row r="198" s="61" customFormat="1" ht="12.75"/>
    <row r="199" s="61" customFormat="1" ht="12.75"/>
    <row r="200" s="61" customFormat="1" ht="12.75"/>
    <row r="201" s="61" customFormat="1" ht="12.75"/>
    <row r="202" s="61" customFormat="1" ht="12.75"/>
    <row r="203" s="61" customFormat="1" ht="12.75"/>
    <row r="204" s="61" customFormat="1" ht="12.75"/>
    <row r="205" s="61" customFormat="1" ht="12.75"/>
    <row r="206" s="61" customFormat="1" ht="12.75"/>
    <row r="207" s="61" customFormat="1" ht="12.75"/>
    <row r="208" s="61" customFormat="1" ht="12.75"/>
    <row r="209" s="61" customFormat="1" ht="12.75"/>
    <row r="210" s="61" customFormat="1" ht="12.75"/>
    <row r="211" s="61" customFormat="1" ht="12.75"/>
    <row r="212" s="61" customFormat="1" ht="12.75"/>
    <row r="213" s="61" customFormat="1" ht="12.75"/>
    <row r="214" s="61" customFormat="1" ht="12.75"/>
    <row r="215" s="61" customFormat="1" ht="12.75"/>
    <row r="216" s="61" customFormat="1" ht="12.75"/>
    <row r="217" s="61" customFormat="1" ht="12.75"/>
    <row r="218" s="61" customFormat="1" ht="12.75"/>
    <row r="219" s="61" customFormat="1" ht="12.75"/>
    <row r="220" s="61" customFormat="1" ht="12.75"/>
    <row r="221" s="61" customFormat="1" ht="12.75"/>
    <row r="222" s="61" customFormat="1" ht="12.75"/>
    <row r="223" s="61" customFormat="1" ht="12.75"/>
    <row r="224" s="61" customFormat="1" ht="12.75"/>
    <row r="225" s="61" customFormat="1" ht="12.75"/>
    <row r="226" s="61" customFormat="1" ht="12.75"/>
    <row r="227" s="61" customFormat="1" ht="12.75"/>
  </sheetData>
  <sheetProtection/>
  <mergeCells count="41">
    <mergeCell ref="L11:N11"/>
    <mergeCell ref="O11:Q11"/>
    <mergeCell ref="B7:Q7"/>
    <mergeCell ref="B11:B12"/>
    <mergeCell ref="J11:J12"/>
    <mergeCell ref="D11:F11"/>
    <mergeCell ref="G11:I11"/>
    <mergeCell ref="C11:C13"/>
    <mergeCell ref="K11:K13"/>
    <mergeCell ref="L25:N25"/>
    <mergeCell ref="O25:Q25"/>
    <mergeCell ref="B25:B26"/>
    <mergeCell ref="D25:F25"/>
    <mergeCell ref="G25:I25"/>
    <mergeCell ref="C25:C27"/>
    <mergeCell ref="K25:K27"/>
    <mergeCell ref="J25:J26"/>
    <mergeCell ref="L39:N39"/>
    <mergeCell ref="O39:Q39"/>
    <mergeCell ref="B39:B40"/>
    <mergeCell ref="D39:F39"/>
    <mergeCell ref="G39:I39"/>
    <mergeCell ref="C39:C41"/>
    <mergeCell ref="K39:K41"/>
    <mergeCell ref="J39:J40"/>
    <mergeCell ref="J53:J54"/>
    <mergeCell ref="L53:N53"/>
    <mergeCell ref="O53:Q53"/>
    <mergeCell ref="K53:K55"/>
    <mergeCell ref="B53:B54"/>
    <mergeCell ref="D53:F53"/>
    <mergeCell ref="G53:I53"/>
    <mergeCell ref="C53:C55"/>
    <mergeCell ref="J67:J68"/>
    <mergeCell ref="L67:N67"/>
    <mergeCell ref="O67:Q67"/>
    <mergeCell ref="K67:K69"/>
    <mergeCell ref="B67:B68"/>
    <mergeCell ref="D67:F67"/>
    <mergeCell ref="G67:I67"/>
    <mergeCell ref="C67:C69"/>
  </mergeCells>
  <printOptions horizontalCentered="1"/>
  <pageMargins left="0.23" right="0.17" top="0.33" bottom="0.42" header="0.21" footer="0.16"/>
  <pageSetup fitToHeight="1" fitToWidth="1" horizontalDpi="600" verticalDpi="600" orientation="landscape" paperSize="9" scale="49" r:id="rId1"/>
  <headerFooter alignWithMargins="0">
    <oddFooter>&amp;CСтрана &amp;P од &amp;N</oddFooter>
  </headerFooter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51" customWidth="1"/>
    <col min="2" max="2" width="4.7109375" style="351" customWidth="1"/>
    <col min="3" max="3" width="10.7109375" style="351" customWidth="1"/>
    <col min="4" max="4" width="8.7109375" style="351" customWidth="1"/>
    <col min="5" max="5" width="11.7109375" style="351" customWidth="1"/>
    <col min="6" max="6" width="10.7109375" style="351" customWidth="1"/>
    <col min="7" max="7" width="8.7109375" style="351" customWidth="1"/>
    <col min="8" max="8" width="11.7109375" style="351" customWidth="1"/>
    <col min="9" max="9" width="10.7109375" style="351" customWidth="1"/>
    <col min="10" max="10" width="8.7109375" style="351" customWidth="1"/>
    <col min="11" max="11" width="11.7109375" style="351" customWidth="1"/>
    <col min="12" max="12" width="10.7109375" style="351" customWidth="1"/>
    <col min="13" max="21" width="8.7109375" style="351" customWidth="1"/>
    <col min="22" max="16384" width="9.140625" style="351" customWidth="1"/>
  </cols>
  <sheetData>
    <row r="1" spans="1:17" ht="12.75">
      <c r="A1" s="45" t="s">
        <v>34</v>
      </c>
      <c r="B1" s="46"/>
      <c r="C1" s="45"/>
      <c r="D1" s="25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2.75">
      <c r="A2" s="45"/>
      <c r="B2" s="46"/>
      <c r="C2" s="45"/>
      <c r="D2" s="25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2.75">
      <c r="A3" s="24"/>
      <c r="B3" s="24" t="str">
        <f>+CONCATENATE('Poc.strana'!$A$22," ",'Poc.strana'!$C$22)</f>
        <v>Назив енергетског субјекта: </v>
      </c>
      <c r="C3" s="24"/>
      <c r="D3" s="25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2.75">
      <c r="A4" s="24"/>
      <c r="B4" s="24" t="str">
        <f>+CONCATENATE('Poc.strana'!$A$35," ",'Poc.strana'!$C$35)</f>
        <v>Датум обраде: </v>
      </c>
      <c r="C4" s="24"/>
      <c r="D4" s="2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2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ht="12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2:21" ht="12.75">
      <c r="B7" s="590" t="str">
        <f>CONCATENATE("Табела ЕТ-5-15. СТРУКТУРА КУПАЦА - ШИРОКА ПОТРОШЊА - КОМЕРЦИЈАЛА И ОСТАЛИ - ПО ГОДИШЊОЈ ПОТРОШЊИ У"," ",'Poc.strana'!C25,". ГОДИНИ")</f>
        <v>Табела ЕТ-5-15. СТРУКТУРА КУПАЦА - ШИРОКА ПОТРОШЊА - КОМЕРЦИЈАЛА И ОСТАЛИ - ПО ГОДИШЊОЈ ПОТРОШЊИ У 2022. ГОДИНИ</v>
      </c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0"/>
      <c r="U7" s="590"/>
    </row>
    <row r="9" spans="2:21" ht="13.5" thickBot="1"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</row>
    <row r="10" spans="2:21" ht="13.5" thickTop="1">
      <c r="B10" s="633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541"/>
      <c r="N10" s="541"/>
      <c r="O10" s="541"/>
      <c r="P10" s="541"/>
      <c r="Q10" s="541"/>
      <c r="R10" s="541"/>
      <c r="S10" s="541"/>
      <c r="T10" s="541"/>
      <c r="U10" s="542"/>
    </row>
    <row r="11" spans="2:21" ht="12.75">
      <c r="B11" s="636" t="s">
        <v>181</v>
      </c>
      <c r="C11" s="637"/>
      <c r="D11" s="637"/>
      <c r="E11" s="637"/>
      <c r="F11" s="637"/>
      <c r="G11" s="637"/>
      <c r="H11" s="637"/>
      <c r="I11" s="637"/>
      <c r="J11" s="637"/>
      <c r="K11" s="637"/>
      <c r="L11" s="637"/>
      <c r="M11" s="637"/>
      <c r="N11" s="637"/>
      <c r="O11" s="637"/>
      <c r="P11" s="637"/>
      <c r="Q11" s="637"/>
      <c r="R11" s="637"/>
      <c r="S11" s="637"/>
      <c r="T11" s="637"/>
      <c r="U11" s="638"/>
    </row>
    <row r="12" spans="2:21" ht="12.75" customHeight="1">
      <c r="B12" s="639" t="s">
        <v>0</v>
      </c>
      <c r="C12" s="139"/>
      <c r="D12" s="629" t="s">
        <v>176</v>
      </c>
      <c r="E12" s="630"/>
      <c r="F12" s="631"/>
      <c r="G12" s="629" t="s">
        <v>180</v>
      </c>
      <c r="H12" s="630"/>
      <c r="I12" s="631"/>
      <c r="J12" s="629" t="s">
        <v>182</v>
      </c>
      <c r="K12" s="630"/>
      <c r="L12" s="632"/>
      <c r="M12" s="630" t="s">
        <v>176</v>
      </c>
      <c r="N12" s="630"/>
      <c r="O12" s="631"/>
      <c r="P12" s="629" t="s">
        <v>180</v>
      </c>
      <c r="Q12" s="630"/>
      <c r="R12" s="631"/>
      <c r="S12" s="629" t="s">
        <v>182</v>
      </c>
      <c r="T12" s="630"/>
      <c r="U12" s="641"/>
    </row>
    <row r="13" spans="2:21" ht="38.25">
      <c r="B13" s="592"/>
      <c r="C13" s="320" t="s">
        <v>185</v>
      </c>
      <c r="D13" s="362" t="s">
        <v>113</v>
      </c>
      <c r="E13" s="363" t="s">
        <v>177</v>
      </c>
      <c r="F13" s="364" t="s">
        <v>179</v>
      </c>
      <c r="G13" s="362" t="s">
        <v>113</v>
      </c>
      <c r="H13" s="363" t="s">
        <v>177</v>
      </c>
      <c r="I13" s="364" t="s">
        <v>179</v>
      </c>
      <c r="J13" s="362" t="s">
        <v>113</v>
      </c>
      <c r="K13" s="363" t="s">
        <v>177</v>
      </c>
      <c r="L13" s="384" t="s">
        <v>179</v>
      </c>
      <c r="M13" s="362" t="s">
        <v>113</v>
      </c>
      <c r="N13" s="363" t="s">
        <v>177</v>
      </c>
      <c r="O13" s="364" t="s">
        <v>184</v>
      </c>
      <c r="P13" s="362" t="s">
        <v>113</v>
      </c>
      <c r="Q13" s="363" t="s">
        <v>177</v>
      </c>
      <c r="R13" s="364" t="s">
        <v>184</v>
      </c>
      <c r="S13" s="362" t="s">
        <v>113</v>
      </c>
      <c r="T13" s="363" t="s">
        <v>177</v>
      </c>
      <c r="U13" s="374" t="s">
        <v>184</v>
      </c>
    </row>
    <row r="14" spans="2:21" ht="18" customHeight="1">
      <c r="B14" s="640"/>
      <c r="C14" s="361" t="s">
        <v>175</v>
      </c>
      <c r="D14" s="358"/>
      <c r="E14" s="359" t="s">
        <v>178</v>
      </c>
      <c r="F14" s="360" t="s">
        <v>183</v>
      </c>
      <c r="G14" s="358"/>
      <c r="H14" s="359" t="s">
        <v>178</v>
      </c>
      <c r="I14" s="360" t="s">
        <v>183</v>
      </c>
      <c r="J14" s="358"/>
      <c r="K14" s="359" t="s">
        <v>178</v>
      </c>
      <c r="L14" s="385" t="s">
        <v>183</v>
      </c>
      <c r="M14" s="383" t="s">
        <v>174</v>
      </c>
      <c r="N14" s="359" t="s">
        <v>174</v>
      </c>
      <c r="O14" s="360" t="s">
        <v>174</v>
      </c>
      <c r="P14" s="358" t="s">
        <v>174</v>
      </c>
      <c r="Q14" s="359" t="s">
        <v>174</v>
      </c>
      <c r="R14" s="360" t="s">
        <v>174</v>
      </c>
      <c r="S14" s="358" t="s">
        <v>174</v>
      </c>
      <c r="T14" s="359" t="s">
        <v>174</v>
      </c>
      <c r="U14" s="375" t="s">
        <v>174</v>
      </c>
    </row>
    <row r="15" spans="2:21" ht="12.75">
      <c r="B15" s="107">
        <v>1</v>
      </c>
      <c r="C15" s="349">
        <v>0</v>
      </c>
      <c r="D15" s="352"/>
      <c r="E15" s="353"/>
      <c r="F15" s="365">
        <f>IF(D15=0,0,E15*1000/D15)</f>
        <v>0</v>
      </c>
      <c r="G15" s="352"/>
      <c r="H15" s="353"/>
      <c r="I15" s="365">
        <f>IF(G15=0,0,H15*1000/G15)</f>
        <v>0</v>
      </c>
      <c r="J15" s="368">
        <f>D15+G15</f>
        <v>0</v>
      </c>
      <c r="K15" s="369">
        <f aca="true" t="shared" si="0" ref="K15:K29">E15+H15</f>
        <v>0</v>
      </c>
      <c r="L15" s="386">
        <f>IF(J15=0,0,K15*1000/J15)</f>
        <v>0</v>
      </c>
      <c r="M15" s="529">
        <f aca="true" t="shared" si="1" ref="M15:M26">IF(D$30=0,0,D15/D$30)</f>
        <v>0</v>
      </c>
      <c r="N15" s="526">
        <f aca="true" t="shared" si="2" ref="N15:N26">IF(E$30=0,0,E15/E$30)</f>
        <v>0</v>
      </c>
      <c r="O15" s="378">
        <f aca="true" t="shared" si="3" ref="O15:O26">IF(F$30=0,0,F15/F$30)</f>
        <v>0</v>
      </c>
      <c r="P15" s="376">
        <f aca="true" t="shared" si="4" ref="P15:P26">IF(G$30=0,0,G15/G$30)</f>
        <v>0</v>
      </c>
      <c r="Q15" s="377">
        <f aca="true" t="shared" si="5" ref="Q15:Q26">IF(H$30=0,0,H15/H$30)</f>
        <v>0</v>
      </c>
      <c r="R15" s="378">
        <f aca="true" t="shared" si="6" ref="R15:R26">IF(I$30=0,0,I15/I$30)</f>
        <v>0</v>
      </c>
      <c r="S15" s="377">
        <f aca="true" t="shared" si="7" ref="S15:S26">IF(J$30=0,0,J15/J$30)</f>
        <v>0</v>
      </c>
      <c r="T15" s="526">
        <f aca="true" t="shared" si="8" ref="T15:T26">IF(K$30=0,0,K15/K$30)</f>
        <v>0</v>
      </c>
      <c r="U15" s="389">
        <f aca="true" t="shared" si="9" ref="U15:U26">IF(L$30=0,0,L15/L$30)</f>
        <v>0</v>
      </c>
    </row>
    <row r="16" spans="2:21" ht="12.75">
      <c r="B16" s="108">
        <v>2</v>
      </c>
      <c r="C16" s="350" t="s">
        <v>191</v>
      </c>
      <c r="D16" s="354"/>
      <c r="E16" s="355"/>
      <c r="F16" s="366">
        <f aca="true" t="shared" si="10" ref="F16:F29">IF(D16=0,0,E16*1000/D16)</f>
        <v>0</v>
      </c>
      <c r="G16" s="354"/>
      <c r="H16" s="355"/>
      <c r="I16" s="366">
        <f aca="true" t="shared" si="11" ref="I16:I30">IF(G16=0,0,H16*1000/G16)</f>
        <v>0</v>
      </c>
      <c r="J16" s="370">
        <f aca="true" t="shared" si="12" ref="J16:J29">D16+G16</f>
        <v>0</v>
      </c>
      <c r="K16" s="371">
        <f t="shared" si="0"/>
        <v>0</v>
      </c>
      <c r="L16" s="387">
        <f aca="true" t="shared" si="13" ref="L16:L30">IF(J16=0,0,K16*1000/J16)</f>
        <v>0</v>
      </c>
      <c r="M16" s="530">
        <f t="shared" si="1"/>
        <v>0</v>
      </c>
      <c r="N16" s="527">
        <f t="shared" si="2"/>
        <v>0</v>
      </c>
      <c r="O16" s="381">
        <f t="shared" si="3"/>
        <v>0</v>
      </c>
      <c r="P16" s="379">
        <f t="shared" si="4"/>
        <v>0</v>
      </c>
      <c r="Q16" s="380">
        <f t="shared" si="5"/>
        <v>0</v>
      </c>
      <c r="R16" s="381">
        <f t="shared" si="6"/>
        <v>0</v>
      </c>
      <c r="S16" s="380">
        <f t="shared" si="7"/>
        <v>0</v>
      </c>
      <c r="T16" s="527">
        <f t="shared" si="8"/>
        <v>0</v>
      </c>
      <c r="U16" s="390">
        <f t="shared" si="9"/>
        <v>0</v>
      </c>
    </row>
    <row r="17" spans="2:21" ht="12.75">
      <c r="B17" s="108">
        <v>3</v>
      </c>
      <c r="C17" s="350" t="s">
        <v>192</v>
      </c>
      <c r="D17" s="354"/>
      <c r="E17" s="355"/>
      <c r="F17" s="366">
        <f t="shared" si="10"/>
        <v>0</v>
      </c>
      <c r="G17" s="354"/>
      <c r="H17" s="355"/>
      <c r="I17" s="366">
        <f t="shared" si="11"/>
        <v>0</v>
      </c>
      <c r="J17" s="370">
        <f t="shared" si="12"/>
        <v>0</v>
      </c>
      <c r="K17" s="371">
        <f t="shared" si="0"/>
        <v>0</v>
      </c>
      <c r="L17" s="387">
        <f t="shared" si="13"/>
        <v>0</v>
      </c>
      <c r="M17" s="530">
        <f t="shared" si="1"/>
        <v>0</v>
      </c>
      <c r="N17" s="527">
        <f t="shared" si="2"/>
        <v>0</v>
      </c>
      <c r="O17" s="381">
        <f t="shared" si="3"/>
        <v>0</v>
      </c>
      <c r="P17" s="379">
        <f t="shared" si="4"/>
        <v>0</v>
      </c>
      <c r="Q17" s="380">
        <f t="shared" si="5"/>
        <v>0</v>
      </c>
      <c r="R17" s="381">
        <f t="shared" si="6"/>
        <v>0</v>
      </c>
      <c r="S17" s="380">
        <f t="shared" si="7"/>
        <v>0</v>
      </c>
      <c r="T17" s="527">
        <f t="shared" si="8"/>
        <v>0</v>
      </c>
      <c r="U17" s="390">
        <f t="shared" si="9"/>
        <v>0</v>
      </c>
    </row>
    <row r="18" spans="2:21" ht="12.75">
      <c r="B18" s="108">
        <v>4</v>
      </c>
      <c r="C18" s="350" t="s">
        <v>193</v>
      </c>
      <c r="D18" s="354"/>
      <c r="E18" s="355"/>
      <c r="F18" s="366">
        <f t="shared" si="10"/>
        <v>0</v>
      </c>
      <c r="G18" s="354"/>
      <c r="H18" s="355"/>
      <c r="I18" s="366">
        <f t="shared" si="11"/>
        <v>0</v>
      </c>
      <c r="J18" s="370">
        <f t="shared" si="12"/>
        <v>0</v>
      </c>
      <c r="K18" s="371">
        <f t="shared" si="0"/>
        <v>0</v>
      </c>
      <c r="L18" s="387">
        <f t="shared" si="13"/>
        <v>0</v>
      </c>
      <c r="M18" s="530">
        <f t="shared" si="1"/>
        <v>0</v>
      </c>
      <c r="N18" s="527">
        <f t="shared" si="2"/>
        <v>0</v>
      </c>
      <c r="O18" s="381">
        <f t="shared" si="3"/>
        <v>0</v>
      </c>
      <c r="P18" s="379">
        <f t="shared" si="4"/>
        <v>0</v>
      </c>
      <c r="Q18" s="380">
        <f t="shared" si="5"/>
        <v>0</v>
      </c>
      <c r="R18" s="381">
        <f t="shared" si="6"/>
        <v>0</v>
      </c>
      <c r="S18" s="380">
        <f t="shared" si="7"/>
        <v>0</v>
      </c>
      <c r="T18" s="527">
        <f t="shared" si="8"/>
        <v>0</v>
      </c>
      <c r="U18" s="390">
        <f t="shared" si="9"/>
        <v>0</v>
      </c>
    </row>
    <row r="19" spans="2:21" ht="12.75">
      <c r="B19" s="108">
        <v>5</v>
      </c>
      <c r="C19" s="350" t="s">
        <v>194</v>
      </c>
      <c r="D19" s="354"/>
      <c r="E19" s="355"/>
      <c r="F19" s="366">
        <f t="shared" si="10"/>
        <v>0</v>
      </c>
      <c r="G19" s="354"/>
      <c r="H19" s="355"/>
      <c r="I19" s="366">
        <f t="shared" si="11"/>
        <v>0</v>
      </c>
      <c r="J19" s="370">
        <f t="shared" si="12"/>
        <v>0</v>
      </c>
      <c r="K19" s="371">
        <f t="shared" si="0"/>
        <v>0</v>
      </c>
      <c r="L19" s="387">
        <f t="shared" si="13"/>
        <v>0</v>
      </c>
      <c r="M19" s="530">
        <f t="shared" si="1"/>
        <v>0</v>
      </c>
      <c r="N19" s="527">
        <f t="shared" si="2"/>
        <v>0</v>
      </c>
      <c r="O19" s="381">
        <f t="shared" si="3"/>
        <v>0</v>
      </c>
      <c r="P19" s="379">
        <f t="shared" si="4"/>
        <v>0</v>
      </c>
      <c r="Q19" s="380">
        <f t="shared" si="5"/>
        <v>0</v>
      </c>
      <c r="R19" s="381">
        <f t="shared" si="6"/>
        <v>0</v>
      </c>
      <c r="S19" s="380">
        <f t="shared" si="7"/>
        <v>0</v>
      </c>
      <c r="T19" s="527">
        <f t="shared" si="8"/>
        <v>0</v>
      </c>
      <c r="U19" s="390">
        <f t="shared" si="9"/>
        <v>0</v>
      </c>
    </row>
    <row r="20" spans="2:21" ht="12.75">
      <c r="B20" s="108">
        <v>6</v>
      </c>
      <c r="C20" s="350" t="s">
        <v>195</v>
      </c>
      <c r="D20" s="354"/>
      <c r="E20" s="355"/>
      <c r="F20" s="366">
        <f t="shared" si="10"/>
        <v>0</v>
      </c>
      <c r="G20" s="354"/>
      <c r="H20" s="355"/>
      <c r="I20" s="366">
        <f t="shared" si="11"/>
        <v>0</v>
      </c>
      <c r="J20" s="370">
        <f t="shared" si="12"/>
        <v>0</v>
      </c>
      <c r="K20" s="371">
        <f t="shared" si="0"/>
        <v>0</v>
      </c>
      <c r="L20" s="387">
        <f t="shared" si="13"/>
        <v>0</v>
      </c>
      <c r="M20" s="530">
        <f t="shared" si="1"/>
        <v>0</v>
      </c>
      <c r="N20" s="527">
        <f t="shared" si="2"/>
        <v>0</v>
      </c>
      <c r="O20" s="381">
        <f t="shared" si="3"/>
        <v>0</v>
      </c>
      <c r="P20" s="379">
        <f t="shared" si="4"/>
        <v>0</v>
      </c>
      <c r="Q20" s="380">
        <f t="shared" si="5"/>
        <v>0</v>
      </c>
      <c r="R20" s="381">
        <f t="shared" si="6"/>
        <v>0</v>
      </c>
      <c r="S20" s="380">
        <f t="shared" si="7"/>
        <v>0</v>
      </c>
      <c r="T20" s="527">
        <f t="shared" si="8"/>
        <v>0</v>
      </c>
      <c r="U20" s="390">
        <f t="shared" si="9"/>
        <v>0</v>
      </c>
    </row>
    <row r="21" spans="2:21" ht="12.75">
      <c r="B21" s="108">
        <v>7</v>
      </c>
      <c r="C21" s="350" t="s">
        <v>196</v>
      </c>
      <c r="D21" s="354"/>
      <c r="E21" s="355"/>
      <c r="F21" s="366">
        <f t="shared" si="10"/>
        <v>0</v>
      </c>
      <c r="G21" s="354"/>
      <c r="H21" s="355"/>
      <c r="I21" s="366">
        <f t="shared" si="11"/>
        <v>0</v>
      </c>
      <c r="J21" s="370">
        <f t="shared" si="12"/>
        <v>0</v>
      </c>
      <c r="K21" s="371">
        <f t="shared" si="0"/>
        <v>0</v>
      </c>
      <c r="L21" s="387">
        <f t="shared" si="13"/>
        <v>0</v>
      </c>
      <c r="M21" s="530">
        <f t="shared" si="1"/>
        <v>0</v>
      </c>
      <c r="N21" s="527">
        <f t="shared" si="2"/>
        <v>0</v>
      </c>
      <c r="O21" s="381">
        <f t="shared" si="3"/>
        <v>0</v>
      </c>
      <c r="P21" s="379">
        <f t="shared" si="4"/>
        <v>0</v>
      </c>
      <c r="Q21" s="380">
        <f t="shared" si="5"/>
        <v>0</v>
      </c>
      <c r="R21" s="381">
        <f t="shared" si="6"/>
        <v>0</v>
      </c>
      <c r="S21" s="380">
        <f t="shared" si="7"/>
        <v>0</v>
      </c>
      <c r="T21" s="527">
        <f t="shared" si="8"/>
        <v>0</v>
      </c>
      <c r="U21" s="390">
        <f t="shared" si="9"/>
        <v>0</v>
      </c>
    </row>
    <row r="22" spans="2:21" ht="12.75">
      <c r="B22" s="108">
        <v>8</v>
      </c>
      <c r="C22" s="350" t="s">
        <v>197</v>
      </c>
      <c r="D22" s="354"/>
      <c r="E22" s="355"/>
      <c r="F22" s="366">
        <f t="shared" si="10"/>
        <v>0</v>
      </c>
      <c r="G22" s="354"/>
      <c r="H22" s="355"/>
      <c r="I22" s="366">
        <f t="shared" si="11"/>
        <v>0</v>
      </c>
      <c r="J22" s="370">
        <f t="shared" si="12"/>
        <v>0</v>
      </c>
      <c r="K22" s="371">
        <f t="shared" si="0"/>
        <v>0</v>
      </c>
      <c r="L22" s="387">
        <f t="shared" si="13"/>
        <v>0</v>
      </c>
      <c r="M22" s="530">
        <f t="shared" si="1"/>
        <v>0</v>
      </c>
      <c r="N22" s="527">
        <f t="shared" si="2"/>
        <v>0</v>
      </c>
      <c r="O22" s="381">
        <f t="shared" si="3"/>
        <v>0</v>
      </c>
      <c r="P22" s="379">
        <f t="shared" si="4"/>
        <v>0</v>
      </c>
      <c r="Q22" s="380">
        <f t="shared" si="5"/>
        <v>0</v>
      </c>
      <c r="R22" s="381">
        <f t="shared" si="6"/>
        <v>0</v>
      </c>
      <c r="S22" s="380">
        <f t="shared" si="7"/>
        <v>0</v>
      </c>
      <c r="T22" s="527">
        <f t="shared" si="8"/>
        <v>0</v>
      </c>
      <c r="U22" s="390">
        <f t="shared" si="9"/>
        <v>0</v>
      </c>
    </row>
    <row r="23" spans="2:21" ht="12.75">
      <c r="B23" s="108">
        <v>9</v>
      </c>
      <c r="C23" s="350" t="s">
        <v>198</v>
      </c>
      <c r="D23" s="354"/>
      <c r="E23" s="355"/>
      <c r="F23" s="366">
        <f t="shared" si="10"/>
        <v>0</v>
      </c>
      <c r="G23" s="354"/>
      <c r="H23" s="355"/>
      <c r="I23" s="366">
        <f t="shared" si="11"/>
        <v>0</v>
      </c>
      <c r="J23" s="370">
        <f t="shared" si="12"/>
        <v>0</v>
      </c>
      <c r="K23" s="371">
        <f t="shared" si="0"/>
        <v>0</v>
      </c>
      <c r="L23" s="387">
        <f t="shared" si="13"/>
        <v>0</v>
      </c>
      <c r="M23" s="530">
        <f t="shared" si="1"/>
        <v>0</v>
      </c>
      <c r="N23" s="527">
        <f t="shared" si="2"/>
        <v>0</v>
      </c>
      <c r="O23" s="381">
        <f t="shared" si="3"/>
        <v>0</v>
      </c>
      <c r="P23" s="379">
        <f t="shared" si="4"/>
        <v>0</v>
      </c>
      <c r="Q23" s="380">
        <f t="shared" si="5"/>
        <v>0</v>
      </c>
      <c r="R23" s="381">
        <f t="shared" si="6"/>
        <v>0</v>
      </c>
      <c r="S23" s="380">
        <f t="shared" si="7"/>
        <v>0</v>
      </c>
      <c r="T23" s="527">
        <f t="shared" si="8"/>
        <v>0</v>
      </c>
      <c r="U23" s="390">
        <f t="shared" si="9"/>
        <v>0</v>
      </c>
    </row>
    <row r="24" spans="2:21" ht="12.75">
      <c r="B24" s="108">
        <v>10</v>
      </c>
      <c r="C24" s="350" t="s">
        <v>199</v>
      </c>
      <c r="D24" s="354"/>
      <c r="E24" s="355"/>
      <c r="F24" s="366">
        <f t="shared" si="10"/>
        <v>0</v>
      </c>
      <c r="G24" s="354"/>
      <c r="H24" s="355"/>
      <c r="I24" s="366">
        <f t="shared" si="11"/>
        <v>0</v>
      </c>
      <c r="J24" s="370">
        <f t="shared" si="12"/>
        <v>0</v>
      </c>
      <c r="K24" s="371">
        <f t="shared" si="0"/>
        <v>0</v>
      </c>
      <c r="L24" s="387">
        <f t="shared" si="13"/>
        <v>0</v>
      </c>
      <c r="M24" s="530">
        <f t="shared" si="1"/>
        <v>0</v>
      </c>
      <c r="N24" s="527">
        <f t="shared" si="2"/>
        <v>0</v>
      </c>
      <c r="O24" s="381">
        <f t="shared" si="3"/>
        <v>0</v>
      </c>
      <c r="P24" s="379">
        <f t="shared" si="4"/>
        <v>0</v>
      </c>
      <c r="Q24" s="380">
        <f t="shared" si="5"/>
        <v>0</v>
      </c>
      <c r="R24" s="381">
        <f t="shared" si="6"/>
        <v>0</v>
      </c>
      <c r="S24" s="380">
        <f t="shared" si="7"/>
        <v>0</v>
      </c>
      <c r="T24" s="527">
        <f t="shared" si="8"/>
        <v>0</v>
      </c>
      <c r="U24" s="390">
        <f t="shared" si="9"/>
        <v>0</v>
      </c>
    </row>
    <row r="25" spans="2:21" ht="12.75">
      <c r="B25" s="108">
        <v>11</v>
      </c>
      <c r="C25" s="350" t="s">
        <v>200</v>
      </c>
      <c r="D25" s="354"/>
      <c r="E25" s="355"/>
      <c r="F25" s="366">
        <f t="shared" si="10"/>
        <v>0</v>
      </c>
      <c r="G25" s="354"/>
      <c r="H25" s="355"/>
      <c r="I25" s="366">
        <f t="shared" si="11"/>
        <v>0</v>
      </c>
      <c r="J25" s="370">
        <f t="shared" si="12"/>
        <v>0</v>
      </c>
      <c r="K25" s="371">
        <f t="shared" si="0"/>
        <v>0</v>
      </c>
      <c r="L25" s="387">
        <f t="shared" si="13"/>
        <v>0</v>
      </c>
      <c r="M25" s="530">
        <f t="shared" si="1"/>
        <v>0</v>
      </c>
      <c r="N25" s="527">
        <f t="shared" si="2"/>
        <v>0</v>
      </c>
      <c r="O25" s="381">
        <f t="shared" si="3"/>
        <v>0</v>
      </c>
      <c r="P25" s="379">
        <f t="shared" si="4"/>
        <v>0</v>
      </c>
      <c r="Q25" s="380">
        <f t="shared" si="5"/>
        <v>0</v>
      </c>
      <c r="R25" s="381">
        <f t="shared" si="6"/>
        <v>0</v>
      </c>
      <c r="S25" s="380">
        <f t="shared" si="7"/>
        <v>0</v>
      </c>
      <c r="T25" s="527">
        <f t="shared" si="8"/>
        <v>0</v>
      </c>
      <c r="U25" s="390">
        <f t="shared" si="9"/>
        <v>0</v>
      </c>
    </row>
    <row r="26" spans="2:21" ht="12.75">
      <c r="B26" s="108">
        <v>12</v>
      </c>
      <c r="C26" s="350" t="s">
        <v>201</v>
      </c>
      <c r="D26" s="354"/>
      <c r="E26" s="355"/>
      <c r="F26" s="366">
        <f t="shared" si="10"/>
        <v>0</v>
      </c>
      <c r="G26" s="354"/>
      <c r="H26" s="355"/>
      <c r="I26" s="366">
        <f t="shared" si="11"/>
        <v>0</v>
      </c>
      <c r="J26" s="370">
        <f t="shared" si="12"/>
        <v>0</v>
      </c>
      <c r="K26" s="371">
        <f t="shared" si="0"/>
        <v>0</v>
      </c>
      <c r="L26" s="387">
        <f t="shared" si="13"/>
        <v>0</v>
      </c>
      <c r="M26" s="530">
        <f t="shared" si="1"/>
        <v>0</v>
      </c>
      <c r="N26" s="527">
        <f t="shared" si="2"/>
        <v>0</v>
      </c>
      <c r="O26" s="379">
        <f t="shared" si="3"/>
        <v>0</v>
      </c>
      <c r="P26" s="379">
        <f t="shared" si="4"/>
        <v>0</v>
      </c>
      <c r="Q26" s="380">
        <f t="shared" si="5"/>
        <v>0</v>
      </c>
      <c r="R26" s="379">
        <f t="shared" si="6"/>
        <v>0</v>
      </c>
      <c r="S26" s="380">
        <f t="shared" si="7"/>
        <v>0</v>
      </c>
      <c r="T26" s="534">
        <f t="shared" si="8"/>
        <v>0</v>
      </c>
      <c r="U26" s="533">
        <f t="shared" si="9"/>
        <v>0</v>
      </c>
    </row>
    <row r="27" spans="2:21" ht="12.75">
      <c r="B27" s="108">
        <v>13</v>
      </c>
      <c r="C27" s="350" t="s">
        <v>232</v>
      </c>
      <c r="D27" s="354"/>
      <c r="E27" s="355"/>
      <c r="F27" s="366">
        <f t="shared" si="10"/>
        <v>0</v>
      </c>
      <c r="G27" s="354"/>
      <c r="H27" s="355"/>
      <c r="I27" s="366">
        <f t="shared" si="11"/>
        <v>0</v>
      </c>
      <c r="J27" s="370">
        <f t="shared" si="12"/>
        <v>0</v>
      </c>
      <c r="K27" s="371">
        <f t="shared" si="0"/>
        <v>0</v>
      </c>
      <c r="L27" s="387">
        <f t="shared" si="13"/>
        <v>0</v>
      </c>
      <c r="M27" s="530">
        <f aca="true" t="shared" si="14" ref="M27:U29">IF(D$30=0,0,D27/D$30)</f>
        <v>0</v>
      </c>
      <c r="N27" s="527">
        <f t="shared" si="14"/>
        <v>0</v>
      </c>
      <c r="O27" s="379">
        <f t="shared" si="14"/>
        <v>0</v>
      </c>
      <c r="P27" s="379">
        <f t="shared" si="14"/>
        <v>0</v>
      </c>
      <c r="Q27" s="380">
        <f t="shared" si="14"/>
        <v>0</v>
      </c>
      <c r="R27" s="379">
        <f t="shared" si="14"/>
        <v>0</v>
      </c>
      <c r="S27" s="380">
        <f t="shared" si="14"/>
        <v>0</v>
      </c>
      <c r="T27" s="534">
        <f t="shared" si="14"/>
        <v>0</v>
      </c>
      <c r="U27" s="533">
        <f t="shared" si="14"/>
        <v>0</v>
      </c>
    </row>
    <row r="28" spans="2:21" ht="12.75">
      <c r="B28" s="108" t="s">
        <v>229</v>
      </c>
      <c r="C28" s="350" t="s">
        <v>233</v>
      </c>
      <c r="D28" s="486"/>
      <c r="E28" s="487"/>
      <c r="F28" s="488">
        <f t="shared" si="10"/>
        <v>0</v>
      </c>
      <c r="G28" s="486"/>
      <c r="H28" s="487"/>
      <c r="I28" s="488">
        <f t="shared" si="11"/>
        <v>0</v>
      </c>
      <c r="J28" s="489">
        <f t="shared" si="12"/>
        <v>0</v>
      </c>
      <c r="K28" s="490">
        <f t="shared" si="0"/>
        <v>0</v>
      </c>
      <c r="L28" s="491">
        <f t="shared" si="13"/>
        <v>0</v>
      </c>
      <c r="M28" s="530">
        <f t="shared" si="14"/>
        <v>0</v>
      </c>
      <c r="N28" s="527">
        <f t="shared" si="14"/>
        <v>0</v>
      </c>
      <c r="O28" s="379">
        <f t="shared" si="14"/>
        <v>0</v>
      </c>
      <c r="P28" s="379">
        <f t="shared" si="14"/>
        <v>0</v>
      </c>
      <c r="Q28" s="380">
        <f t="shared" si="14"/>
        <v>0</v>
      </c>
      <c r="R28" s="379">
        <f t="shared" si="14"/>
        <v>0</v>
      </c>
      <c r="S28" s="380">
        <f t="shared" si="14"/>
        <v>0</v>
      </c>
      <c r="T28" s="534">
        <f t="shared" si="14"/>
        <v>0</v>
      </c>
      <c r="U28" s="533">
        <f t="shared" si="14"/>
        <v>0</v>
      </c>
    </row>
    <row r="29" spans="2:21" ht="12.75">
      <c r="B29" s="108" t="s">
        <v>230</v>
      </c>
      <c r="C29" s="350" t="s">
        <v>231</v>
      </c>
      <c r="D29" s="356"/>
      <c r="E29" s="357"/>
      <c r="F29" s="367">
        <f t="shared" si="10"/>
        <v>0</v>
      </c>
      <c r="G29" s="356"/>
      <c r="H29" s="357"/>
      <c r="I29" s="367">
        <f t="shared" si="11"/>
        <v>0</v>
      </c>
      <c r="J29" s="372">
        <f t="shared" si="12"/>
        <v>0</v>
      </c>
      <c r="K29" s="373">
        <f t="shared" si="0"/>
        <v>0</v>
      </c>
      <c r="L29" s="388">
        <f t="shared" si="13"/>
        <v>0</v>
      </c>
      <c r="M29" s="531">
        <f t="shared" si="14"/>
        <v>0</v>
      </c>
      <c r="N29" s="528">
        <f t="shared" si="14"/>
        <v>0</v>
      </c>
      <c r="O29" s="379">
        <f t="shared" si="14"/>
        <v>0</v>
      </c>
      <c r="P29" s="379">
        <f t="shared" si="14"/>
        <v>0</v>
      </c>
      <c r="Q29" s="382">
        <f t="shared" si="14"/>
        <v>0</v>
      </c>
      <c r="R29" s="379">
        <f t="shared" si="14"/>
        <v>0</v>
      </c>
      <c r="S29" s="382">
        <f t="shared" si="14"/>
        <v>0</v>
      </c>
      <c r="T29" s="535">
        <f t="shared" si="14"/>
        <v>0</v>
      </c>
      <c r="U29" s="533">
        <f t="shared" si="14"/>
        <v>0</v>
      </c>
    </row>
    <row r="30" spans="2:21" ht="13.5" thickBot="1">
      <c r="B30" s="519"/>
      <c r="C30" s="520" t="s">
        <v>52</v>
      </c>
      <c r="D30" s="521">
        <f>SUM(D15:D29)</f>
        <v>0</v>
      </c>
      <c r="E30" s="522">
        <f>SUM(E15:E29)</f>
        <v>0</v>
      </c>
      <c r="F30" s="523">
        <f>IF(D30=0,0,E30*1000/D30)</f>
        <v>0</v>
      </c>
      <c r="G30" s="521">
        <f>SUM(G15:G29)</f>
        <v>0</v>
      </c>
      <c r="H30" s="522">
        <f>SUM(H15:H29)</f>
        <v>0</v>
      </c>
      <c r="I30" s="523">
        <f t="shared" si="11"/>
        <v>0</v>
      </c>
      <c r="J30" s="521">
        <f>SUM(J15:J29)</f>
        <v>0</v>
      </c>
      <c r="K30" s="522">
        <f>SUM(K15:K29)</f>
        <v>0</v>
      </c>
      <c r="L30" s="524">
        <f t="shared" si="13"/>
        <v>0</v>
      </c>
      <c r="M30" s="539">
        <f>SUM(M15:M29)</f>
        <v>0</v>
      </c>
      <c r="N30" s="538">
        <f>SUM(N15:N29)</f>
        <v>0</v>
      </c>
      <c r="O30" s="393"/>
      <c r="P30" s="391">
        <f>SUM(P15:P29)</f>
        <v>0</v>
      </c>
      <c r="Q30" s="392">
        <f>SUM(Q15:Q29)</f>
        <v>0</v>
      </c>
      <c r="R30" s="393"/>
      <c r="S30" s="536">
        <f>SUM(S15:S29)</f>
        <v>0</v>
      </c>
      <c r="T30" s="537">
        <f>SUM(T15:T29)</f>
        <v>0</v>
      </c>
      <c r="U30" s="394"/>
    </row>
    <row r="31" spans="2:22" ht="13.5" thickTop="1">
      <c r="B31" s="635"/>
      <c r="C31" s="635"/>
      <c r="D31" s="635"/>
      <c r="E31" s="635"/>
      <c r="F31" s="635"/>
      <c r="G31" s="635"/>
      <c r="H31" s="635"/>
      <c r="I31" s="635"/>
      <c r="J31" s="635"/>
      <c r="K31" s="635"/>
      <c r="L31" s="635"/>
      <c r="M31" s="532"/>
      <c r="N31" s="525"/>
      <c r="O31" s="525"/>
      <c r="P31" s="525"/>
      <c r="Q31" s="525"/>
      <c r="R31" s="525"/>
      <c r="S31" s="525"/>
      <c r="T31" s="525"/>
      <c r="U31" s="525"/>
      <c r="V31" s="518"/>
    </row>
  </sheetData>
  <sheetProtection/>
  <mergeCells count="11">
    <mergeCell ref="P12:R12"/>
    <mergeCell ref="B7:U7"/>
    <mergeCell ref="D12:F12"/>
    <mergeCell ref="G12:I12"/>
    <mergeCell ref="J12:L12"/>
    <mergeCell ref="B10:L10"/>
    <mergeCell ref="B31:L31"/>
    <mergeCell ref="B11:U11"/>
    <mergeCell ref="B12:B14"/>
    <mergeCell ref="S12:U12"/>
    <mergeCell ref="M12:O12"/>
  </mergeCells>
  <printOptions/>
  <pageMargins left="0.7" right="0.7" top="0.75" bottom="0.75" header="0.3" footer="0.3"/>
  <pageSetup horizontalDpi="600" verticalDpi="600" orientation="landscape" scale="48" r:id="rId1"/>
  <ignoredErrors>
    <ignoredError sqref="I30 L30 F30" formula="1"/>
    <ignoredError sqref="B28:B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289" customWidth="1"/>
    <col min="2" max="2" width="7.421875" style="287" customWidth="1"/>
    <col min="3" max="3" width="9.421875" style="287" customWidth="1"/>
    <col min="4" max="4" width="44.7109375" style="289" customWidth="1"/>
    <col min="5" max="6" width="15.7109375" style="287" customWidth="1"/>
    <col min="7" max="7" width="2.57421875" style="289" customWidth="1"/>
    <col min="8" max="16384" width="9.140625" style="289" customWidth="1"/>
  </cols>
  <sheetData>
    <row r="1" spans="1:7" ht="18" customHeight="1">
      <c r="A1" s="286" t="s">
        <v>1</v>
      </c>
      <c r="C1" s="288"/>
      <c r="D1" s="288"/>
      <c r="G1" s="288"/>
    </row>
    <row r="2" spans="1:7" ht="12.75" customHeight="1">
      <c r="A2" s="288"/>
      <c r="C2" s="288"/>
      <c r="D2" s="288"/>
      <c r="G2" s="288"/>
    </row>
    <row r="3" spans="1:7" ht="12.75" customHeight="1">
      <c r="A3" s="288"/>
      <c r="C3" s="288"/>
      <c r="D3" s="288"/>
      <c r="G3" s="288"/>
    </row>
    <row r="4" spans="1:7" ht="12.75" customHeight="1">
      <c r="A4" s="288"/>
      <c r="C4" s="288"/>
      <c r="D4" s="288"/>
      <c r="G4" s="288"/>
    </row>
    <row r="5" spans="1:7" ht="12.75" customHeight="1">
      <c r="A5" s="288"/>
      <c r="C5" s="288"/>
      <c r="D5" s="288"/>
      <c r="G5" s="288"/>
    </row>
    <row r="6" spans="1:7" ht="12.75" customHeight="1">
      <c r="A6" s="288"/>
      <c r="C6" s="288"/>
      <c r="D6" s="288"/>
      <c r="G6" s="288"/>
    </row>
    <row r="7" spans="1:7" ht="12.75" customHeight="1">
      <c r="A7" s="288"/>
      <c r="B7" s="543" t="s">
        <v>135</v>
      </c>
      <c r="C7" s="543"/>
      <c r="D7" s="543"/>
      <c r="E7" s="543"/>
      <c r="F7" s="543"/>
      <c r="G7" s="288"/>
    </row>
    <row r="8" spans="1:7" ht="11.25" customHeight="1">
      <c r="A8" s="288"/>
      <c r="C8" s="288"/>
      <c r="D8" s="288"/>
      <c r="G8" s="288"/>
    </row>
    <row r="9" spans="1:7" ht="13.5" thickBot="1">
      <c r="A9" s="288"/>
      <c r="C9" s="288"/>
      <c r="D9" s="288"/>
      <c r="G9" s="288"/>
    </row>
    <row r="10" spans="1:7" s="287" customFormat="1" ht="37.5" customHeight="1" thickTop="1">
      <c r="A10" s="288"/>
      <c r="B10" s="544" t="s">
        <v>0</v>
      </c>
      <c r="C10" s="546" t="s">
        <v>136</v>
      </c>
      <c r="D10" s="547"/>
      <c r="E10" s="550" t="s">
        <v>137</v>
      </c>
      <c r="F10" s="552" t="s">
        <v>138</v>
      </c>
      <c r="G10" s="288"/>
    </row>
    <row r="11" spans="1:7" s="287" customFormat="1" ht="12.75">
      <c r="A11" s="288"/>
      <c r="B11" s="545"/>
      <c r="C11" s="548"/>
      <c r="D11" s="549"/>
      <c r="E11" s="551"/>
      <c r="F11" s="553"/>
      <c r="G11" s="288"/>
    </row>
    <row r="12" spans="1:7" s="287" customFormat="1" ht="12.75">
      <c r="A12" s="288"/>
      <c r="B12" s="290"/>
      <c r="C12" s="291"/>
      <c r="D12" s="292"/>
      <c r="E12" s="293"/>
      <c r="F12" s="297"/>
      <c r="G12" s="288"/>
    </row>
    <row r="13" spans="1:7" s="287" customFormat="1" ht="38.25">
      <c r="A13" s="288"/>
      <c r="B13" s="312">
        <v>1</v>
      </c>
      <c r="C13" s="304" t="s">
        <v>234</v>
      </c>
      <c r="D13" s="305" t="s">
        <v>235</v>
      </c>
      <c r="E13" s="306" t="s">
        <v>140</v>
      </c>
      <c r="F13" s="307" t="s">
        <v>139</v>
      </c>
      <c r="G13" s="288"/>
    </row>
    <row r="14" spans="1:7" s="287" customFormat="1" ht="38.25">
      <c r="A14" s="288"/>
      <c r="B14" s="312">
        <v>2</v>
      </c>
      <c r="C14" s="304" t="s">
        <v>236</v>
      </c>
      <c r="D14" s="305" t="s">
        <v>237</v>
      </c>
      <c r="E14" s="306" t="s">
        <v>140</v>
      </c>
      <c r="F14" s="307" t="s">
        <v>139</v>
      </c>
      <c r="G14" s="288"/>
    </row>
    <row r="15" spans="1:7" s="287" customFormat="1" ht="25.5" customHeight="1">
      <c r="A15" s="288"/>
      <c r="B15" s="312">
        <v>3</v>
      </c>
      <c r="C15" s="304" t="s">
        <v>238</v>
      </c>
      <c r="D15" s="305" t="s">
        <v>239</v>
      </c>
      <c r="E15" s="306" t="s">
        <v>140</v>
      </c>
      <c r="F15" s="307" t="s">
        <v>139</v>
      </c>
      <c r="G15" s="288"/>
    </row>
    <row r="16" spans="1:7" s="287" customFormat="1" ht="32.25" customHeight="1">
      <c r="A16" s="288"/>
      <c r="B16" s="312">
        <v>4</v>
      </c>
      <c r="C16" s="304" t="s">
        <v>240</v>
      </c>
      <c r="D16" s="305" t="s">
        <v>148</v>
      </c>
      <c r="E16" s="306" t="s">
        <v>140</v>
      </c>
      <c r="F16" s="307" t="s">
        <v>139</v>
      </c>
      <c r="G16" s="288"/>
    </row>
    <row r="17" spans="1:7" s="287" customFormat="1" ht="39.75" customHeight="1">
      <c r="A17" s="288"/>
      <c r="B17" s="312">
        <v>5</v>
      </c>
      <c r="C17" s="304" t="s">
        <v>241</v>
      </c>
      <c r="D17" s="305" t="s">
        <v>149</v>
      </c>
      <c r="E17" s="306" t="s">
        <v>140</v>
      </c>
      <c r="F17" s="307" t="s">
        <v>139</v>
      </c>
      <c r="G17" s="288"/>
    </row>
    <row r="18" spans="1:7" s="287" customFormat="1" ht="39.75" customHeight="1">
      <c r="A18" s="288"/>
      <c r="B18" s="312">
        <v>6</v>
      </c>
      <c r="C18" s="304" t="s">
        <v>242</v>
      </c>
      <c r="D18" s="305" t="s">
        <v>190</v>
      </c>
      <c r="E18" s="306" t="s">
        <v>140</v>
      </c>
      <c r="F18" s="307" t="s">
        <v>139</v>
      </c>
      <c r="G18" s="288"/>
    </row>
    <row r="19" spans="1:7" s="287" customFormat="1" ht="39.75" customHeight="1">
      <c r="A19" s="288"/>
      <c r="B19" s="312">
        <v>7</v>
      </c>
      <c r="C19" s="304" t="s">
        <v>243</v>
      </c>
      <c r="D19" s="305" t="s">
        <v>150</v>
      </c>
      <c r="E19" s="306" t="s">
        <v>140</v>
      </c>
      <c r="F19" s="307" t="s">
        <v>139</v>
      </c>
      <c r="G19" s="288"/>
    </row>
    <row r="20" spans="1:7" s="287" customFormat="1" ht="39.75" customHeight="1">
      <c r="A20" s="288"/>
      <c r="B20" s="462">
        <v>8</v>
      </c>
      <c r="C20" s="463" t="s">
        <v>244</v>
      </c>
      <c r="D20" s="464" t="s">
        <v>151</v>
      </c>
      <c r="E20" s="465" t="s">
        <v>140</v>
      </c>
      <c r="F20" s="466" t="s">
        <v>139</v>
      </c>
      <c r="G20" s="288"/>
    </row>
    <row r="21" spans="1:7" s="287" customFormat="1" ht="39.75" customHeight="1" thickBot="1">
      <c r="A21" s="288"/>
      <c r="B21" s="313">
        <v>9</v>
      </c>
      <c r="C21" s="308" t="s">
        <v>245</v>
      </c>
      <c r="D21" s="309" t="s">
        <v>189</v>
      </c>
      <c r="E21" s="310" t="s">
        <v>140</v>
      </c>
      <c r="F21" s="311" t="s">
        <v>139</v>
      </c>
      <c r="G21" s="288"/>
    </row>
    <row r="22" s="294" customFormat="1" ht="13.5" thickTop="1">
      <c r="D22" s="295"/>
    </row>
  </sheetData>
  <sheetProtection insertRows="0" selectLockedCells="1"/>
  <mergeCells count="5">
    <mergeCell ref="B7:F7"/>
    <mergeCell ref="B10:B11"/>
    <mergeCell ref="C10:D11"/>
    <mergeCell ref="E10:E11"/>
    <mergeCell ref="F10:F11"/>
  </mergeCells>
  <printOptions horizontalCentered="1"/>
  <pageMargins left="0.28" right="0.22" top="0.27" bottom="0.33" header="0.21" footer="0.17"/>
  <pageSetup horizontalDpi="600" verticalDpi="600" orientation="portrait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M1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5.8515625" style="1" customWidth="1"/>
    <col min="3" max="3" width="62.7109375" style="1" customWidth="1"/>
    <col min="4" max="5" width="21.7109375" style="1" customWidth="1"/>
    <col min="6" max="16384" width="9.140625" style="1" customWidth="1"/>
  </cols>
  <sheetData>
    <row r="1" spans="1:5" ht="12.75" customHeight="1">
      <c r="A1" s="22" t="s">
        <v>34</v>
      </c>
      <c r="B1" s="23"/>
      <c r="C1" s="22"/>
      <c r="D1" s="24"/>
      <c r="E1" s="24"/>
    </row>
    <row r="2" spans="1:5" ht="12.75" customHeight="1">
      <c r="A2" s="22"/>
      <c r="B2" s="23"/>
      <c r="C2" s="22"/>
      <c r="D2" s="24"/>
      <c r="E2" s="24"/>
    </row>
    <row r="3" spans="1:5" ht="12.75" customHeight="1">
      <c r="A3" s="24"/>
      <c r="B3" s="24" t="str">
        <f>+CONCATENATE('Poc.strana'!$A$22," ",'Poc.strana'!$C$22)</f>
        <v>Назив енергетског субјекта: </v>
      </c>
      <c r="C3" s="24"/>
      <c r="D3" s="24"/>
      <c r="E3" s="24"/>
    </row>
    <row r="4" spans="1:5" ht="12.75" customHeight="1">
      <c r="A4" s="24"/>
      <c r="B4" s="24" t="str">
        <f>+CONCATENATE('Poc.strana'!$A$35," ",'Poc.strana'!$C$35)</f>
        <v>Датум обраде: </v>
      </c>
      <c r="C4" s="24"/>
      <c r="D4" s="24"/>
      <c r="E4" s="24"/>
    </row>
    <row r="5" spans="1:65" s="3" customFormat="1" ht="12.75" customHeight="1">
      <c r="A5" s="25"/>
      <c r="B5" s="26"/>
      <c r="C5" s="27"/>
      <c r="D5" s="25"/>
      <c r="E5" s="2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5" s="3" customFormat="1" ht="12.75" customHeight="1">
      <c r="A6" s="28"/>
      <c r="B6" s="26"/>
      <c r="C6" s="29"/>
      <c r="D6" s="30"/>
      <c r="E6" s="25"/>
    </row>
    <row r="7" spans="1:5" s="3" customFormat="1" ht="12.75" customHeight="1">
      <c r="A7" s="28"/>
      <c r="B7" s="558" t="str">
        <f>CONCATENATE("Табела ЕТ-5-1.  МРЕЖА ЗАТВОРЕНОГ ДИСТРИБУТИВНОГ СИСТЕМА - ОПШТИ ПОДАЦИ ЗА"," ",'Poc.strana'!C25,". ГОДИНУ")</f>
        <v>Табела ЕТ-5-1.  МРЕЖА ЗАТВОРЕНОГ ДИСТРИБУТИВНОГ СИСТЕМА - ОПШТИ ПОДАЦИ ЗА 2022. ГОДИНУ</v>
      </c>
      <c r="C7" s="558"/>
      <c r="D7" s="558"/>
      <c r="E7" s="558"/>
    </row>
    <row r="8" spans="1:5" ht="12.75" customHeight="1">
      <c r="A8" s="24"/>
      <c r="B8" s="559"/>
      <c r="C8" s="559"/>
      <c r="D8" s="559"/>
      <c r="E8" s="560"/>
    </row>
    <row r="9" spans="1:5" ht="12.75" customHeight="1" thickBot="1">
      <c r="A9" s="24"/>
      <c r="B9" s="24"/>
      <c r="C9" s="24"/>
      <c r="D9" s="24"/>
      <c r="E9" s="24"/>
    </row>
    <row r="10" spans="2:5" ht="82.5" customHeight="1" thickTop="1">
      <c r="B10" s="136">
        <v>1</v>
      </c>
      <c r="C10" s="31" t="s">
        <v>248</v>
      </c>
      <c r="D10" s="562"/>
      <c r="E10" s="563"/>
    </row>
    <row r="11" spans="2:5" ht="19.5" customHeight="1">
      <c r="B11" s="137">
        <v>2</v>
      </c>
      <c r="C11" s="32" t="s">
        <v>247</v>
      </c>
      <c r="D11" s="556"/>
      <c r="E11" s="561"/>
    </row>
    <row r="12" spans="2:5" ht="30.75" customHeight="1">
      <c r="B12" s="138">
        <v>3</v>
      </c>
      <c r="C12" s="493" t="s">
        <v>256</v>
      </c>
      <c r="D12" s="556"/>
      <c r="E12" s="557"/>
    </row>
    <row r="13" spans="2:5" ht="19.5" customHeight="1" thickBot="1">
      <c r="B13" s="497">
        <v>4</v>
      </c>
      <c r="C13" s="498" t="s">
        <v>246</v>
      </c>
      <c r="D13" s="554"/>
      <c r="E13" s="555"/>
    </row>
    <row r="14" spans="3:4" ht="15.75" thickTop="1">
      <c r="C14" s="499"/>
      <c r="D14" s="499"/>
    </row>
  </sheetData>
  <sheetProtection/>
  <mergeCells count="6">
    <mergeCell ref="D13:E13"/>
    <mergeCell ref="D12:E12"/>
    <mergeCell ref="B7:E7"/>
    <mergeCell ref="B8:E8"/>
    <mergeCell ref="D11:E11"/>
    <mergeCell ref="D10:E10"/>
  </mergeCells>
  <printOptions horizontalCentered="1"/>
  <pageMargins left="0.25" right="0.25" top="0.5" bottom="0.5" header="0.25" footer="0.22"/>
  <pageSetup horizontalDpi="600" verticalDpi="600" orientation="landscape" paperSize="9" scale="120" r:id="rId1"/>
  <headerFooter alignWithMargins="0">
    <oddFooter>&amp;CСтрана &amp;P од &amp;N</oddFooter>
  </headerFooter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7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61" customWidth="1"/>
    <col min="2" max="2" width="5.7109375" style="61" customWidth="1"/>
    <col min="3" max="3" width="7.7109375" style="61" customWidth="1"/>
    <col min="4" max="4" width="34.7109375" style="61" customWidth="1"/>
    <col min="5" max="7" width="8.7109375" style="61" customWidth="1"/>
    <col min="8" max="8" width="11.7109375" style="61" customWidth="1"/>
    <col min="9" max="11" width="8.7109375" style="61" customWidth="1"/>
    <col min="12" max="12" width="11.7109375" style="61" customWidth="1"/>
    <col min="13" max="15" width="8.7109375" style="61" customWidth="1"/>
    <col min="16" max="16" width="11.7109375" style="61" customWidth="1"/>
    <col min="17" max="19" width="8.7109375" style="61" customWidth="1"/>
    <col min="20" max="20" width="11.7109375" style="61" customWidth="1"/>
    <col min="21" max="16384" width="9.140625" style="61" customWidth="1"/>
  </cols>
  <sheetData>
    <row r="1" spans="1:13" ht="12.75">
      <c r="A1" s="45" t="s">
        <v>34</v>
      </c>
      <c r="B1" s="46"/>
      <c r="C1" s="45"/>
      <c r="D1" s="25"/>
      <c r="E1" s="25"/>
      <c r="F1" s="25"/>
      <c r="G1" s="25"/>
      <c r="H1" s="62"/>
      <c r="I1" s="62"/>
      <c r="J1" s="62"/>
      <c r="K1" s="62"/>
      <c r="L1" s="62"/>
      <c r="M1" s="62"/>
    </row>
    <row r="2" spans="1:13" ht="12.75">
      <c r="A2" s="45"/>
      <c r="B2" s="46"/>
      <c r="C2" s="45"/>
      <c r="D2" s="25"/>
      <c r="E2" s="25"/>
      <c r="F2" s="25"/>
      <c r="G2" s="25"/>
      <c r="H2" s="62"/>
      <c r="I2" s="62"/>
      <c r="J2" s="62"/>
      <c r="K2" s="62"/>
      <c r="L2" s="62"/>
      <c r="M2" s="62"/>
    </row>
    <row r="3" spans="1:13" ht="12.75">
      <c r="A3" s="24"/>
      <c r="B3" s="24" t="str">
        <f>+CONCATENATE('Poc.strana'!$A$22," ",'Poc.strana'!$C$22)</f>
        <v>Назив енергетског субјекта: </v>
      </c>
      <c r="C3" s="24"/>
      <c r="D3" s="25"/>
      <c r="E3" s="25"/>
      <c r="F3" s="25"/>
      <c r="G3" s="25"/>
      <c r="H3" s="62"/>
      <c r="I3" s="62"/>
      <c r="J3" s="62"/>
      <c r="K3" s="62"/>
      <c r="L3" s="62"/>
      <c r="M3" s="62"/>
    </row>
    <row r="4" spans="1:13" ht="12.75">
      <c r="A4" s="24"/>
      <c r="B4" s="24" t="str">
        <f>+CONCATENATE('Poc.strana'!$A$35," ",'Poc.strana'!$C$35)</f>
        <v>Датум обраде: </v>
      </c>
      <c r="C4" s="24"/>
      <c r="D4" s="25"/>
      <c r="E4" s="25"/>
      <c r="F4" s="25"/>
      <c r="G4" s="25"/>
      <c r="H4" s="62"/>
      <c r="I4" s="62"/>
      <c r="J4" s="62"/>
      <c r="K4" s="62"/>
      <c r="L4" s="62"/>
      <c r="M4" s="62"/>
    </row>
    <row r="5" spans="1:13" ht="12.75">
      <c r="A5" s="46"/>
      <c r="B5" s="33"/>
      <c r="C5" s="27"/>
      <c r="D5" s="25"/>
      <c r="E5" s="25"/>
      <c r="F5" s="25"/>
      <c r="G5" s="25"/>
      <c r="H5" s="62"/>
      <c r="I5" s="62"/>
      <c r="J5" s="62"/>
      <c r="K5" s="62"/>
      <c r="L5" s="62"/>
      <c r="M5" s="62"/>
    </row>
    <row r="6" spans="1:13" ht="12.75">
      <c r="A6" s="25"/>
      <c r="B6" s="33"/>
      <c r="C6" s="48"/>
      <c r="D6" s="48"/>
      <c r="E6" s="25"/>
      <c r="F6" s="25"/>
      <c r="G6" s="25"/>
      <c r="H6" s="62"/>
      <c r="I6" s="62"/>
      <c r="J6" s="62"/>
      <c r="K6" s="62"/>
      <c r="L6" s="62"/>
      <c r="M6" s="62"/>
    </row>
    <row r="7" spans="1:20" ht="12.75">
      <c r="A7" s="25"/>
      <c r="B7" s="559" t="str">
        <f>CONCATENATE("Табела ЕТ-5-3. ЕЛЕКТРАНЕ ПОВЕЗАНЕ НА ЗАТВОРЕНИ ДИСТРИБУТИВНИ СИСТЕМ - СТАЊЕ НА КРАЈУ"," ",'Poc.strana'!C25,". ГОДИНЕ")</f>
        <v>Табела ЕТ-5-3. ЕЛЕКТРАНЕ ПОВЕЗАНЕ НА ЗАТВОРЕНИ ДИСТРИБУТИВНИ СИСТЕМ - СТАЊЕ НА КРАЈУ 2022. ГОДИНЕ</v>
      </c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</row>
    <row r="8" spans="1:13" ht="12.75">
      <c r="A8" s="24"/>
      <c r="B8" s="570"/>
      <c r="C8" s="570"/>
      <c r="D8" s="570"/>
      <c r="E8" s="570"/>
      <c r="F8" s="570"/>
      <c r="G8" s="314"/>
      <c r="H8" s="62"/>
      <c r="I8" s="62"/>
      <c r="J8" s="62"/>
      <c r="K8" s="62"/>
      <c r="L8" s="62"/>
      <c r="M8" s="62"/>
    </row>
    <row r="9" spans="1:13" ht="13.5" thickBot="1">
      <c r="A9" s="24"/>
      <c r="B9" s="44"/>
      <c r="C9" s="44"/>
      <c r="D9" s="44"/>
      <c r="E9" s="44"/>
      <c r="F9" s="44"/>
      <c r="G9" s="44"/>
      <c r="H9" s="62"/>
      <c r="I9" s="62"/>
      <c r="J9" s="62"/>
      <c r="K9" s="62"/>
      <c r="L9" s="62"/>
      <c r="M9" s="62"/>
    </row>
    <row r="10" spans="1:20" ht="13.5" thickTop="1">
      <c r="A10" s="62"/>
      <c r="B10" s="571" t="s">
        <v>0</v>
      </c>
      <c r="C10" s="573" t="s">
        <v>17</v>
      </c>
      <c r="D10" s="573" t="s">
        <v>93</v>
      </c>
      <c r="E10" s="564" t="s">
        <v>249</v>
      </c>
      <c r="F10" s="565"/>
      <c r="G10" s="565"/>
      <c r="H10" s="565"/>
      <c r="I10" s="569" t="s">
        <v>126</v>
      </c>
      <c r="J10" s="565"/>
      <c r="K10" s="565"/>
      <c r="L10" s="565"/>
      <c r="M10" s="564" t="s">
        <v>52</v>
      </c>
      <c r="N10" s="565"/>
      <c r="O10" s="565"/>
      <c r="P10" s="566"/>
      <c r="Q10" s="567" t="s">
        <v>171</v>
      </c>
      <c r="R10" s="565"/>
      <c r="S10" s="565"/>
      <c r="T10" s="568"/>
    </row>
    <row r="11" spans="1:20" ht="25.5">
      <c r="A11" s="62"/>
      <c r="B11" s="572"/>
      <c r="C11" s="574"/>
      <c r="D11" s="574"/>
      <c r="E11" s="152" t="s">
        <v>128</v>
      </c>
      <c r="F11" s="153" t="s">
        <v>129</v>
      </c>
      <c r="G11" s="315" t="s">
        <v>130</v>
      </c>
      <c r="H11" s="154" t="s">
        <v>170</v>
      </c>
      <c r="I11" s="152" t="s">
        <v>128</v>
      </c>
      <c r="J11" s="317" t="s">
        <v>129</v>
      </c>
      <c r="K11" s="153" t="s">
        <v>130</v>
      </c>
      <c r="L11" s="315" t="s">
        <v>170</v>
      </c>
      <c r="M11" s="152" t="s">
        <v>128</v>
      </c>
      <c r="N11" s="153" t="s">
        <v>129</v>
      </c>
      <c r="O11" s="315" t="s">
        <v>130</v>
      </c>
      <c r="P11" s="154" t="s">
        <v>170</v>
      </c>
      <c r="Q11" s="317" t="s">
        <v>128</v>
      </c>
      <c r="R11" s="317" t="s">
        <v>129</v>
      </c>
      <c r="S11" s="153" t="s">
        <v>130</v>
      </c>
      <c r="T11" s="155" t="s">
        <v>170</v>
      </c>
    </row>
    <row r="12" spans="1:20" ht="12.75">
      <c r="A12" s="62"/>
      <c r="B12" s="156"/>
      <c r="C12" s="157" t="s">
        <v>21</v>
      </c>
      <c r="D12" s="157"/>
      <c r="E12" s="158" t="s">
        <v>23</v>
      </c>
      <c r="F12" s="159" t="s">
        <v>23</v>
      </c>
      <c r="G12" s="316" t="s">
        <v>55</v>
      </c>
      <c r="H12" s="160" t="s">
        <v>169</v>
      </c>
      <c r="I12" s="158" t="s">
        <v>23</v>
      </c>
      <c r="J12" s="318" t="s">
        <v>23</v>
      </c>
      <c r="K12" s="159" t="s">
        <v>55</v>
      </c>
      <c r="L12" s="316" t="s">
        <v>169</v>
      </c>
      <c r="M12" s="158" t="s">
        <v>23</v>
      </c>
      <c r="N12" s="159" t="s">
        <v>23</v>
      </c>
      <c r="O12" s="316" t="s">
        <v>55</v>
      </c>
      <c r="P12" s="160" t="s">
        <v>169</v>
      </c>
      <c r="Q12" s="318" t="s">
        <v>23</v>
      </c>
      <c r="R12" s="318" t="s">
        <v>23</v>
      </c>
      <c r="S12" s="159" t="s">
        <v>55</v>
      </c>
      <c r="T12" s="161" t="s">
        <v>169</v>
      </c>
    </row>
    <row r="13" spans="1:20" ht="12.75">
      <c r="A13" s="62"/>
      <c r="B13" s="162">
        <v>1</v>
      </c>
      <c r="C13" s="163">
        <v>35</v>
      </c>
      <c r="D13" s="164" t="s">
        <v>152</v>
      </c>
      <c r="E13" s="397"/>
      <c r="F13" s="398"/>
      <c r="G13" s="405"/>
      <c r="H13" s="399"/>
      <c r="I13" s="397"/>
      <c r="J13" s="398"/>
      <c r="K13" s="405"/>
      <c r="L13" s="399"/>
      <c r="M13" s="400">
        <f>E13+I13</f>
        <v>0</v>
      </c>
      <c r="N13" s="401">
        <f aca="true" t="shared" si="0" ref="N13:N24">F13+J13</f>
        <v>0</v>
      </c>
      <c r="O13" s="402">
        <f aca="true" t="shared" si="1" ref="O13:O24">G13+K13</f>
        <v>0</v>
      </c>
      <c r="P13" s="403">
        <f aca="true" t="shared" si="2" ref="P13:P24">H13+L13</f>
        <v>0</v>
      </c>
      <c r="Q13" s="404"/>
      <c r="R13" s="404"/>
      <c r="S13" s="405"/>
      <c r="T13" s="406"/>
    </row>
    <row r="14" spans="1:20" ht="12.75">
      <c r="A14" s="62"/>
      <c r="B14" s="162"/>
      <c r="C14" s="163"/>
      <c r="D14" s="164" t="s">
        <v>153</v>
      </c>
      <c r="E14" s="407"/>
      <c r="F14" s="408"/>
      <c r="G14" s="415"/>
      <c r="H14" s="409"/>
      <c r="I14" s="407"/>
      <c r="J14" s="408"/>
      <c r="K14" s="415"/>
      <c r="L14" s="409"/>
      <c r="M14" s="410">
        <f aca="true" t="shared" si="3" ref="M14:M24">E14+I14</f>
        <v>0</v>
      </c>
      <c r="N14" s="411">
        <f t="shared" si="0"/>
        <v>0</v>
      </c>
      <c r="O14" s="412">
        <f t="shared" si="1"/>
        <v>0</v>
      </c>
      <c r="P14" s="413">
        <f t="shared" si="2"/>
        <v>0</v>
      </c>
      <c r="Q14" s="414"/>
      <c r="R14" s="414"/>
      <c r="S14" s="415"/>
      <c r="T14" s="416"/>
    </row>
    <row r="15" spans="1:20" ht="12.75">
      <c r="A15" s="62"/>
      <c r="B15" s="162"/>
      <c r="C15" s="163"/>
      <c r="D15" s="164" t="s">
        <v>154</v>
      </c>
      <c r="E15" s="407"/>
      <c r="F15" s="408"/>
      <c r="G15" s="415"/>
      <c r="H15" s="409"/>
      <c r="I15" s="407"/>
      <c r="J15" s="408"/>
      <c r="K15" s="415"/>
      <c r="L15" s="409"/>
      <c r="M15" s="410">
        <f t="shared" si="3"/>
        <v>0</v>
      </c>
      <c r="N15" s="411">
        <f t="shared" si="0"/>
        <v>0</v>
      </c>
      <c r="O15" s="412">
        <f t="shared" si="1"/>
        <v>0</v>
      </c>
      <c r="P15" s="413">
        <f t="shared" si="2"/>
        <v>0</v>
      </c>
      <c r="Q15" s="414"/>
      <c r="R15" s="414"/>
      <c r="S15" s="415"/>
      <c r="T15" s="416"/>
    </row>
    <row r="16" spans="1:20" ht="12.75">
      <c r="A16" s="62"/>
      <c r="B16" s="162"/>
      <c r="C16" s="163"/>
      <c r="D16" s="164" t="s">
        <v>155</v>
      </c>
      <c r="E16" s="407"/>
      <c r="F16" s="408"/>
      <c r="G16" s="415"/>
      <c r="H16" s="409"/>
      <c r="I16" s="407"/>
      <c r="J16" s="408"/>
      <c r="K16" s="415"/>
      <c r="L16" s="409"/>
      <c r="M16" s="410">
        <f t="shared" si="3"/>
        <v>0</v>
      </c>
      <c r="N16" s="411">
        <f t="shared" si="0"/>
        <v>0</v>
      </c>
      <c r="O16" s="412">
        <f t="shared" si="1"/>
        <v>0</v>
      </c>
      <c r="P16" s="413">
        <f t="shared" si="2"/>
        <v>0</v>
      </c>
      <c r="Q16" s="414"/>
      <c r="R16" s="414"/>
      <c r="S16" s="415"/>
      <c r="T16" s="416"/>
    </row>
    <row r="17" spans="1:20" ht="12.75">
      <c r="A17" s="62"/>
      <c r="B17" s="162"/>
      <c r="C17" s="163"/>
      <c r="D17" s="164" t="s">
        <v>156</v>
      </c>
      <c r="E17" s="407"/>
      <c r="F17" s="408"/>
      <c r="G17" s="415"/>
      <c r="H17" s="409"/>
      <c r="I17" s="407"/>
      <c r="J17" s="408"/>
      <c r="K17" s="415"/>
      <c r="L17" s="409"/>
      <c r="M17" s="410">
        <f t="shared" si="3"/>
        <v>0</v>
      </c>
      <c r="N17" s="411">
        <f t="shared" si="0"/>
        <v>0</v>
      </c>
      <c r="O17" s="412">
        <f t="shared" si="1"/>
        <v>0</v>
      </c>
      <c r="P17" s="413">
        <f t="shared" si="2"/>
        <v>0</v>
      </c>
      <c r="Q17" s="414"/>
      <c r="R17" s="414"/>
      <c r="S17" s="415"/>
      <c r="T17" s="416"/>
    </row>
    <row r="18" spans="1:20" ht="12.75">
      <c r="A18" s="62"/>
      <c r="B18" s="162"/>
      <c r="C18" s="163"/>
      <c r="D18" s="395" t="s">
        <v>157</v>
      </c>
      <c r="E18" s="417">
        <f aca="true" t="shared" si="4" ref="E18:L18">E19+E20</f>
        <v>0</v>
      </c>
      <c r="F18" s="418"/>
      <c r="G18" s="423">
        <f t="shared" si="4"/>
        <v>0</v>
      </c>
      <c r="H18" s="419">
        <f t="shared" si="4"/>
        <v>0</v>
      </c>
      <c r="I18" s="417">
        <f t="shared" si="4"/>
        <v>0</v>
      </c>
      <c r="J18" s="418"/>
      <c r="K18" s="423">
        <f t="shared" si="4"/>
        <v>0</v>
      </c>
      <c r="L18" s="419">
        <f t="shared" si="4"/>
        <v>0</v>
      </c>
      <c r="M18" s="417">
        <f t="shared" si="3"/>
        <v>0</v>
      </c>
      <c r="N18" s="418"/>
      <c r="O18" s="420">
        <f t="shared" si="1"/>
        <v>0</v>
      </c>
      <c r="P18" s="419">
        <f t="shared" si="2"/>
        <v>0</v>
      </c>
      <c r="Q18" s="421">
        <f>Q19+Q20</f>
        <v>0</v>
      </c>
      <c r="R18" s="422"/>
      <c r="S18" s="423">
        <f>S19+S20</f>
        <v>0</v>
      </c>
      <c r="T18" s="424">
        <f>T19+T20</f>
        <v>0</v>
      </c>
    </row>
    <row r="19" spans="1:20" ht="12.75">
      <c r="A19" s="62"/>
      <c r="B19" s="162"/>
      <c r="C19" s="163"/>
      <c r="D19" s="396" t="s">
        <v>186</v>
      </c>
      <c r="E19" s="425"/>
      <c r="F19" s="426"/>
      <c r="G19" s="429"/>
      <c r="H19" s="427"/>
      <c r="I19" s="425"/>
      <c r="J19" s="426"/>
      <c r="K19" s="429"/>
      <c r="L19" s="427"/>
      <c r="M19" s="417">
        <f t="shared" si="3"/>
        <v>0</v>
      </c>
      <c r="N19" s="426"/>
      <c r="O19" s="420">
        <f>G19+K19</f>
        <v>0</v>
      </c>
      <c r="P19" s="419">
        <f>H19+L19</f>
        <v>0</v>
      </c>
      <c r="Q19" s="428"/>
      <c r="R19" s="426"/>
      <c r="S19" s="429"/>
      <c r="T19" s="430"/>
    </row>
    <row r="20" spans="1:20" ht="12.75">
      <c r="A20" s="62"/>
      <c r="B20" s="162"/>
      <c r="C20" s="163"/>
      <c r="D20" s="164" t="s">
        <v>187</v>
      </c>
      <c r="E20" s="407"/>
      <c r="F20" s="431"/>
      <c r="G20" s="415"/>
      <c r="H20" s="409"/>
      <c r="I20" s="407"/>
      <c r="J20" s="431"/>
      <c r="K20" s="415"/>
      <c r="L20" s="409"/>
      <c r="M20" s="417">
        <f t="shared" si="3"/>
        <v>0</v>
      </c>
      <c r="N20" s="431"/>
      <c r="O20" s="420">
        <f>G20+K20</f>
        <v>0</v>
      </c>
      <c r="P20" s="419">
        <f>H20+L20</f>
        <v>0</v>
      </c>
      <c r="Q20" s="414"/>
      <c r="R20" s="431"/>
      <c r="S20" s="415"/>
      <c r="T20" s="416"/>
    </row>
    <row r="21" spans="1:20" ht="12.75">
      <c r="A21" s="62"/>
      <c r="B21" s="162"/>
      <c r="C21" s="163"/>
      <c r="D21" s="164" t="s">
        <v>158</v>
      </c>
      <c r="E21" s="407"/>
      <c r="F21" s="408"/>
      <c r="G21" s="415"/>
      <c r="H21" s="409"/>
      <c r="I21" s="407"/>
      <c r="J21" s="408"/>
      <c r="K21" s="415"/>
      <c r="L21" s="409"/>
      <c r="M21" s="410">
        <f t="shared" si="3"/>
        <v>0</v>
      </c>
      <c r="N21" s="411">
        <f t="shared" si="0"/>
        <v>0</v>
      </c>
      <c r="O21" s="412">
        <f t="shared" si="1"/>
        <v>0</v>
      </c>
      <c r="P21" s="413">
        <f t="shared" si="2"/>
        <v>0</v>
      </c>
      <c r="Q21" s="414"/>
      <c r="R21" s="414"/>
      <c r="S21" s="415"/>
      <c r="T21" s="416"/>
    </row>
    <row r="22" spans="1:20" ht="12.75">
      <c r="A22" s="62"/>
      <c r="B22" s="162"/>
      <c r="C22" s="163"/>
      <c r="D22" s="164" t="s">
        <v>159</v>
      </c>
      <c r="E22" s="407"/>
      <c r="F22" s="408"/>
      <c r="G22" s="415"/>
      <c r="H22" s="409"/>
      <c r="I22" s="407"/>
      <c r="J22" s="408"/>
      <c r="K22" s="415"/>
      <c r="L22" s="409"/>
      <c r="M22" s="410">
        <f t="shared" si="3"/>
        <v>0</v>
      </c>
      <c r="N22" s="411">
        <f t="shared" si="0"/>
        <v>0</v>
      </c>
      <c r="O22" s="412">
        <f t="shared" si="1"/>
        <v>0</v>
      </c>
      <c r="P22" s="413">
        <f t="shared" si="2"/>
        <v>0</v>
      </c>
      <c r="Q22" s="414"/>
      <c r="R22" s="414"/>
      <c r="S22" s="415"/>
      <c r="T22" s="416"/>
    </row>
    <row r="23" spans="1:20" ht="12.75">
      <c r="A23" s="62"/>
      <c r="B23" s="162"/>
      <c r="C23" s="163"/>
      <c r="D23" s="164" t="s">
        <v>160</v>
      </c>
      <c r="E23" s="407"/>
      <c r="F23" s="408"/>
      <c r="G23" s="415"/>
      <c r="H23" s="409"/>
      <c r="I23" s="407"/>
      <c r="J23" s="408"/>
      <c r="K23" s="415"/>
      <c r="L23" s="409"/>
      <c r="M23" s="410">
        <f t="shared" si="3"/>
        <v>0</v>
      </c>
      <c r="N23" s="411">
        <f t="shared" si="0"/>
        <v>0</v>
      </c>
      <c r="O23" s="412">
        <f t="shared" si="1"/>
        <v>0</v>
      </c>
      <c r="P23" s="413">
        <f t="shared" si="2"/>
        <v>0</v>
      </c>
      <c r="Q23" s="414"/>
      <c r="R23" s="414"/>
      <c r="S23" s="415"/>
      <c r="T23" s="416"/>
    </row>
    <row r="24" spans="1:20" ht="12.75">
      <c r="A24" s="62"/>
      <c r="B24" s="162"/>
      <c r="C24" s="163"/>
      <c r="D24" s="166" t="s">
        <v>127</v>
      </c>
      <c r="E24" s="432"/>
      <c r="F24" s="433"/>
      <c r="G24" s="440"/>
      <c r="H24" s="434"/>
      <c r="I24" s="432"/>
      <c r="J24" s="433"/>
      <c r="K24" s="440"/>
      <c r="L24" s="434"/>
      <c r="M24" s="435">
        <f t="shared" si="3"/>
        <v>0</v>
      </c>
      <c r="N24" s="436">
        <f t="shared" si="0"/>
        <v>0</v>
      </c>
      <c r="O24" s="437">
        <f t="shared" si="1"/>
        <v>0</v>
      </c>
      <c r="P24" s="438">
        <f t="shared" si="2"/>
        <v>0</v>
      </c>
      <c r="Q24" s="439"/>
      <c r="R24" s="439"/>
      <c r="S24" s="440"/>
      <c r="T24" s="441"/>
    </row>
    <row r="25" spans="1:21" ht="12.75">
      <c r="A25" s="62"/>
      <c r="B25" s="167"/>
      <c r="C25" s="168"/>
      <c r="D25" s="169" t="s">
        <v>131</v>
      </c>
      <c r="E25" s="442">
        <f>SUM(E13:E18)+SUM(E21:E24)</f>
        <v>0</v>
      </c>
      <c r="F25" s="442">
        <f>SUM(F13:F17)+SUM(F21:F24)</f>
        <v>0</v>
      </c>
      <c r="G25" s="467">
        <f aca="true" t="shared" si="5" ref="G25:T25">SUM(G13:G18)+SUM(G21:G24)</f>
        <v>0</v>
      </c>
      <c r="H25" s="467">
        <f t="shared" si="5"/>
        <v>0</v>
      </c>
      <c r="I25" s="442">
        <f t="shared" si="5"/>
        <v>0</v>
      </c>
      <c r="J25" s="442">
        <f>SUM(J13:J17)+SUM(J21:J24)</f>
        <v>0</v>
      </c>
      <c r="K25" s="467">
        <f t="shared" si="5"/>
        <v>0</v>
      </c>
      <c r="L25" s="467">
        <f t="shared" si="5"/>
        <v>0</v>
      </c>
      <c r="M25" s="442">
        <f t="shared" si="5"/>
        <v>0</v>
      </c>
      <c r="N25" s="442">
        <f>SUM(N13:N17)+SUM(N21:N24)</f>
        <v>0</v>
      </c>
      <c r="O25" s="467">
        <f t="shared" si="5"/>
        <v>0</v>
      </c>
      <c r="P25" s="467">
        <f t="shared" si="5"/>
        <v>0</v>
      </c>
      <c r="Q25" s="442">
        <f>SUM(Q13:Q18)+SUM(Q21:Q24)</f>
        <v>0</v>
      </c>
      <c r="R25" s="442">
        <f>SUM(R13:R17)+SUM(R21:R24)</f>
        <v>0</v>
      </c>
      <c r="S25" s="467">
        <f t="shared" si="5"/>
        <v>0</v>
      </c>
      <c r="T25" s="515">
        <f t="shared" si="5"/>
        <v>0</v>
      </c>
      <c r="U25" s="516"/>
    </row>
    <row r="26" spans="1:20" ht="12.75">
      <c r="A26" s="62"/>
      <c r="B26" s="162">
        <v>2</v>
      </c>
      <c r="C26" s="163">
        <v>20</v>
      </c>
      <c r="D26" s="174" t="s">
        <v>152</v>
      </c>
      <c r="E26" s="397"/>
      <c r="F26" s="398"/>
      <c r="G26" s="405"/>
      <c r="H26" s="399"/>
      <c r="I26" s="397"/>
      <c r="J26" s="398"/>
      <c r="K26" s="405"/>
      <c r="L26" s="399"/>
      <c r="M26" s="400">
        <f aca="true" t="shared" si="6" ref="M26:M37">E26+I26</f>
        <v>0</v>
      </c>
      <c r="N26" s="401">
        <f aca="true" t="shared" si="7" ref="N26:N37">F26+J26</f>
        <v>0</v>
      </c>
      <c r="O26" s="402">
        <f aca="true" t="shared" si="8" ref="O26:O37">G26+K26</f>
        <v>0</v>
      </c>
      <c r="P26" s="403">
        <f aca="true" t="shared" si="9" ref="P26:P37">H26+L26</f>
        <v>0</v>
      </c>
      <c r="Q26" s="404"/>
      <c r="R26" s="404"/>
      <c r="S26" s="405"/>
      <c r="T26" s="406"/>
    </row>
    <row r="27" spans="1:20" ht="12.75">
      <c r="A27" s="62"/>
      <c r="B27" s="162"/>
      <c r="C27" s="163"/>
      <c r="D27" s="164" t="s">
        <v>153</v>
      </c>
      <c r="E27" s="407"/>
      <c r="F27" s="408"/>
      <c r="G27" s="415"/>
      <c r="H27" s="409"/>
      <c r="I27" s="407"/>
      <c r="J27" s="408"/>
      <c r="K27" s="415"/>
      <c r="L27" s="409"/>
      <c r="M27" s="410">
        <f t="shared" si="6"/>
        <v>0</v>
      </c>
      <c r="N27" s="411">
        <f t="shared" si="7"/>
        <v>0</v>
      </c>
      <c r="O27" s="412">
        <f t="shared" si="8"/>
        <v>0</v>
      </c>
      <c r="P27" s="413">
        <f t="shared" si="9"/>
        <v>0</v>
      </c>
      <c r="Q27" s="414"/>
      <c r="R27" s="414"/>
      <c r="S27" s="415"/>
      <c r="T27" s="416"/>
    </row>
    <row r="28" spans="1:20" ht="12.75">
      <c r="A28" s="62"/>
      <c r="B28" s="162"/>
      <c r="C28" s="163"/>
      <c r="D28" s="164" t="s">
        <v>154</v>
      </c>
      <c r="E28" s="407"/>
      <c r="F28" s="408"/>
      <c r="G28" s="415"/>
      <c r="H28" s="409"/>
      <c r="I28" s="407"/>
      <c r="J28" s="408"/>
      <c r="K28" s="415"/>
      <c r="L28" s="409"/>
      <c r="M28" s="410">
        <f t="shared" si="6"/>
        <v>0</v>
      </c>
      <c r="N28" s="411">
        <f t="shared" si="7"/>
        <v>0</v>
      </c>
      <c r="O28" s="412">
        <f t="shared" si="8"/>
        <v>0</v>
      </c>
      <c r="P28" s="413">
        <f t="shared" si="9"/>
        <v>0</v>
      </c>
      <c r="Q28" s="414"/>
      <c r="R28" s="414"/>
      <c r="S28" s="415"/>
      <c r="T28" s="416"/>
    </row>
    <row r="29" spans="1:20" ht="12.75">
      <c r="A29" s="62"/>
      <c r="B29" s="162"/>
      <c r="C29" s="163"/>
      <c r="D29" s="164" t="s">
        <v>155</v>
      </c>
      <c r="E29" s="407"/>
      <c r="F29" s="408"/>
      <c r="G29" s="415"/>
      <c r="H29" s="409"/>
      <c r="I29" s="407"/>
      <c r="J29" s="408"/>
      <c r="K29" s="415"/>
      <c r="L29" s="409"/>
      <c r="M29" s="410">
        <f t="shared" si="6"/>
        <v>0</v>
      </c>
      <c r="N29" s="411">
        <f t="shared" si="7"/>
        <v>0</v>
      </c>
      <c r="O29" s="412">
        <f t="shared" si="8"/>
        <v>0</v>
      </c>
      <c r="P29" s="413">
        <f t="shared" si="9"/>
        <v>0</v>
      </c>
      <c r="Q29" s="414"/>
      <c r="R29" s="414"/>
      <c r="S29" s="415"/>
      <c r="T29" s="416"/>
    </row>
    <row r="30" spans="1:20" ht="12.75">
      <c r="A30" s="62"/>
      <c r="B30" s="162"/>
      <c r="C30" s="163"/>
      <c r="D30" s="164" t="s">
        <v>156</v>
      </c>
      <c r="E30" s="407"/>
      <c r="F30" s="408"/>
      <c r="G30" s="415"/>
      <c r="H30" s="409"/>
      <c r="I30" s="407"/>
      <c r="J30" s="408"/>
      <c r="K30" s="415"/>
      <c r="L30" s="409"/>
      <c r="M30" s="410">
        <f t="shared" si="6"/>
        <v>0</v>
      </c>
      <c r="N30" s="411">
        <f t="shared" si="7"/>
        <v>0</v>
      </c>
      <c r="O30" s="412">
        <f t="shared" si="8"/>
        <v>0</v>
      </c>
      <c r="P30" s="413">
        <f t="shared" si="9"/>
        <v>0</v>
      </c>
      <c r="Q30" s="414"/>
      <c r="R30" s="414"/>
      <c r="S30" s="415"/>
      <c r="T30" s="416"/>
    </row>
    <row r="31" spans="1:20" ht="12.75">
      <c r="A31" s="62"/>
      <c r="B31" s="162"/>
      <c r="C31" s="163"/>
      <c r="D31" s="395" t="s">
        <v>157</v>
      </c>
      <c r="E31" s="417">
        <f>E32+E33</f>
        <v>0</v>
      </c>
      <c r="F31" s="418"/>
      <c r="G31" s="423">
        <f>G32+G33</f>
        <v>0</v>
      </c>
      <c r="H31" s="419">
        <f>H32+H33</f>
        <v>0</v>
      </c>
      <c r="I31" s="417">
        <f>I32+I33</f>
        <v>0</v>
      </c>
      <c r="J31" s="418"/>
      <c r="K31" s="423">
        <f>K32+K33</f>
        <v>0</v>
      </c>
      <c r="L31" s="419">
        <f>L32+L33</f>
        <v>0</v>
      </c>
      <c r="M31" s="417">
        <f t="shared" si="6"/>
        <v>0</v>
      </c>
      <c r="N31" s="418"/>
      <c r="O31" s="420">
        <f t="shared" si="8"/>
        <v>0</v>
      </c>
      <c r="P31" s="419">
        <f t="shared" si="9"/>
        <v>0</v>
      </c>
      <c r="Q31" s="421">
        <f>Q32+Q33</f>
        <v>0</v>
      </c>
      <c r="R31" s="422"/>
      <c r="S31" s="423">
        <f>S32+S33</f>
        <v>0</v>
      </c>
      <c r="T31" s="424">
        <f>T32+T33</f>
        <v>0</v>
      </c>
    </row>
    <row r="32" spans="1:20" ht="12.75">
      <c r="A32" s="62"/>
      <c r="B32" s="162"/>
      <c r="C32" s="163"/>
      <c r="D32" s="396" t="s">
        <v>186</v>
      </c>
      <c r="E32" s="425"/>
      <c r="F32" s="426"/>
      <c r="G32" s="429"/>
      <c r="H32" s="427"/>
      <c r="I32" s="425"/>
      <c r="J32" s="426"/>
      <c r="K32" s="429"/>
      <c r="L32" s="427"/>
      <c r="M32" s="417">
        <f t="shared" si="6"/>
        <v>0</v>
      </c>
      <c r="N32" s="426"/>
      <c r="O32" s="420">
        <f t="shared" si="8"/>
        <v>0</v>
      </c>
      <c r="P32" s="419">
        <f t="shared" si="9"/>
        <v>0</v>
      </c>
      <c r="Q32" s="428"/>
      <c r="R32" s="426"/>
      <c r="S32" s="429"/>
      <c r="T32" s="430"/>
    </row>
    <row r="33" spans="1:20" ht="12.75">
      <c r="A33" s="62"/>
      <c r="B33" s="162"/>
      <c r="C33" s="163"/>
      <c r="D33" s="164" t="s">
        <v>187</v>
      </c>
      <c r="E33" s="407"/>
      <c r="F33" s="431"/>
      <c r="G33" s="415"/>
      <c r="H33" s="409"/>
      <c r="I33" s="407"/>
      <c r="J33" s="431"/>
      <c r="K33" s="415"/>
      <c r="L33" s="409"/>
      <c r="M33" s="417">
        <f t="shared" si="6"/>
        <v>0</v>
      </c>
      <c r="N33" s="431"/>
      <c r="O33" s="420">
        <f t="shared" si="8"/>
        <v>0</v>
      </c>
      <c r="P33" s="419">
        <f t="shared" si="9"/>
        <v>0</v>
      </c>
      <c r="Q33" s="414"/>
      <c r="R33" s="431"/>
      <c r="S33" s="415"/>
      <c r="T33" s="416"/>
    </row>
    <row r="34" spans="1:20" ht="12.75">
      <c r="A34" s="62"/>
      <c r="B34" s="162"/>
      <c r="C34" s="163"/>
      <c r="D34" s="164" t="s">
        <v>158</v>
      </c>
      <c r="E34" s="407"/>
      <c r="F34" s="408"/>
      <c r="G34" s="415"/>
      <c r="H34" s="409"/>
      <c r="I34" s="407"/>
      <c r="J34" s="408"/>
      <c r="K34" s="415"/>
      <c r="L34" s="409"/>
      <c r="M34" s="410">
        <f t="shared" si="6"/>
        <v>0</v>
      </c>
      <c r="N34" s="411">
        <f t="shared" si="7"/>
        <v>0</v>
      </c>
      <c r="O34" s="412">
        <f t="shared" si="8"/>
        <v>0</v>
      </c>
      <c r="P34" s="413">
        <f t="shared" si="9"/>
        <v>0</v>
      </c>
      <c r="Q34" s="414"/>
      <c r="R34" s="414"/>
      <c r="S34" s="415"/>
      <c r="T34" s="416"/>
    </row>
    <row r="35" spans="1:20" ht="12.75">
      <c r="A35" s="62"/>
      <c r="B35" s="162"/>
      <c r="C35" s="163"/>
      <c r="D35" s="164" t="s">
        <v>159</v>
      </c>
      <c r="E35" s="407"/>
      <c r="F35" s="408"/>
      <c r="G35" s="415"/>
      <c r="H35" s="409"/>
      <c r="I35" s="407"/>
      <c r="J35" s="408"/>
      <c r="K35" s="415"/>
      <c r="L35" s="409"/>
      <c r="M35" s="410">
        <f t="shared" si="6"/>
        <v>0</v>
      </c>
      <c r="N35" s="411">
        <f t="shared" si="7"/>
        <v>0</v>
      </c>
      <c r="O35" s="412">
        <f t="shared" si="8"/>
        <v>0</v>
      </c>
      <c r="P35" s="413">
        <f t="shared" si="9"/>
        <v>0</v>
      </c>
      <c r="Q35" s="414"/>
      <c r="R35" s="414"/>
      <c r="S35" s="415"/>
      <c r="T35" s="416"/>
    </row>
    <row r="36" spans="1:20" ht="12.75">
      <c r="A36" s="62"/>
      <c r="B36" s="162"/>
      <c r="C36" s="163"/>
      <c r="D36" s="164" t="s">
        <v>160</v>
      </c>
      <c r="E36" s="407"/>
      <c r="F36" s="408"/>
      <c r="G36" s="415"/>
      <c r="H36" s="409"/>
      <c r="I36" s="407"/>
      <c r="J36" s="408"/>
      <c r="K36" s="415"/>
      <c r="L36" s="409"/>
      <c r="M36" s="410">
        <f t="shared" si="6"/>
        <v>0</v>
      </c>
      <c r="N36" s="411">
        <f t="shared" si="7"/>
        <v>0</v>
      </c>
      <c r="O36" s="412">
        <f t="shared" si="8"/>
        <v>0</v>
      </c>
      <c r="P36" s="413">
        <f t="shared" si="9"/>
        <v>0</v>
      </c>
      <c r="Q36" s="414"/>
      <c r="R36" s="414"/>
      <c r="S36" s="415"/>
      <c r="T36" s="416"/>
    </row>
    <row r="37" spans="1:20" ht="12.75">
      <c r="A37" s="62"/>
      <c r="B37" s="162"/>
      <c r="C37" s="163"/>
      <c r="D37" s="166" t="s">
        <v>127</v>
      </c>
      <c r="E37" s="432"/>
      <c r="F37" s="433"/>
      <c r="G37" s="440"/>
      <c r="H37" s="434"/>
      <c r="I37" s="432"/>
      <c r="J37" s="433"/>
      <c r="K37" s="440"/>
      <c r="L37" s="434"/>
      <c r="M37" s="435">
        <f t="shared" si="6"/>
        <v>0</v>
      </c>
      <c r="N37" s="436">
        <f t="shared" si="7"/>
        <v>0</v>
      </c>
      <c r="O37" s="437">
        <f t="shared" si="8"/>
        <v>0</v>
      </c>
      <c r="P37" s="438">
        <f t="shared" si="9"/>
        <v>0</v>
      </c>
      <c r="Q37" s="439"/>
      <c r="R37" s="439"/>
      <c r="S37" s="440"/>
      <c r="T37" s="441"/>
    </row>
    <row r="38" spans="1:20" ht="12.75">
      <c r="A38" s="62"/>
      <c r="B38" s="167"/>
      <c r="C38" s="168"/>
      <c r="D38" s="169" t="s">
        <v>132</v>
      </c>
      <c r="E38" s="442">
        <f>SUM(E26:E31)+SUM(E34:E37)</f>
        <v>0</v>
      </c>
      <c r="F38" s="442">
        <f>SUM(F26:F30)+SUM(F34:F37)</f>
        <v>0</v>
      </c>
      <c r="G38" s="467">
        <f>SUM(G26:G31)+SUM(G34:G37)</f>
        <v>0</v>
      </c>
      <c r="H38" s="467">
        <f>SUM(H26:H31)+SUM(H34:H37)</f>
        <v>0</v>
      </c>
      <c r="I38" s="442">
        <f>SUM(I26:I31)+SUM(I34:I37)</f>
        <v>0</v>
      </c>
      <c r="J38" s="442">
        <f>SUM(J26:J30)+SUM(J34:J37)</f>
        <v>0</v>
      </c>
      <c r="K38" s="467">
        <f>SUM(K26:K31)+SUM(K34:K37)</f>
        <v>0</v>
      </c>
      <c r="L38" s="467">
        <f>SUM(L26:L31)+SUM(L34:L37)</f>
        <v>0</v>
      </c>
      <c r="M38" s="442">
        <f>SUM(M26:M31)+SUM(M34:M37)</f>
        <v>0</v>
      </c>
      <c r="N38" s="442">
        <f>SUM(N26:N30)+SUM(N34:N37)</f>
        <v>0</v>
      </c>
      <c r="O38" s="467">
        <f>SUM(O26:O31)+SUM(O34:O37)</f>
        <v>0</v>
      </c>
      <c r="P38" s="467">
        <f>SUM(P26:P31)+SUM(P34:P37)</f>
        <v>0</v>
      </c>
      <c r="Q38" s="442">
        <f>SUM(Q26:Q31)+SUM(Q34:Q37)</f>
        <v>0</v>
      </c>
      <c r="R38" s="442">
        <f>SUM(R26:R30)+SUM(R34:R37)</f>
        <v>0</v>
      </c>
      <c r="S38" s="467">
        <f>SUM(S26:S31)+SUM(S34:S37)</f>
        <v>0</v>
      </c>
      <c r="T38" s="514">
        <f>SUM(T26:T31)+SUM(T34:T37)</f>
        <v>0</v>
      </c>
    </row>
    <row r="39" spans="1:20" ht="12.75">
      <c r="A39" s="62"/>
      <c r="B39" s="162">
        <v>3</v>
      </c>
      <c r="C39" s="500" t="s">
        <v>250</v>
      </c>
      <c r="D39" s="164" t="s">
        <v>152</v>
      </c>
      <c r="E39" s="397"/>
      <c r="F39" s="398"/>
      <c r="G39" s="405"/>
      <c r="H39" s="399"/>
      <c r="I39" s="397"/>
      <c r="J39" s="398"/>
      <c r="K39" s="405"/>
      <c r="L39" s="399"/>
      <c r="M39" s="400">
        <f aca="true" t="shared" si="10" ref="M39:M50">E39+I39</f>
        <v>0</v>
      </c>
      <c r="N39" s="401">
        <f aca="true" t="shared" si="11" ref="N39:N50">F39+J39</f>
        <v>0</v>
      </c>
      <c r="O39" s="402">
        <f aca="true" t="shared" si="12" ref="O39:O50">G39+K39</f>
        <v>0</v>
      </c>
      <c r="P39" s="403">
        <f aca="true" t="shared" si="13" ref="P39:P50">H39+L39</f>
        <v>0</v>
      </c>
      <c r="Q39" s="404"/>
      <c r="R39" s="404"/>
      <c r="S39" s="405"/>
      <c r="T39" s="406"/>
    </row>
    <row r="40" spans="1:20" ht="12.75">
      <c r="A40" s="62"/>
      <c r="B40" s="162"/>
      <c r="C40" s="163"/>
      <c r="D40" s="164" t="s">
        <v>153</v>
      </c>
      <c r="E40" s="407"/>
      <c r="F40" s="408"/>
      <c r="G40" s="415"/>
      <c r="H40" s="409"/>
      <c r="I40" s="407"/>
      <c r="J40" s="408"/>
      <c r="K40" s="415"/>
      <c r="L40" s="409"/>
      <c r="M40" s="410">
        <f t="shared" si="10"/>
        <v>0</v>
      </c>
      <c r="N40" s="411">
        <f t="shared" si="11"/>
        <v>0</v>
      </c>
      <c r="O40" s="412">
        <f t="shared" si="12"/>
        <v>0</v>
      </c>
      <c r="P40" s="413">
        <f t="shared" si="13"/>
        <v>0</v>
      </c>
      <c r="Q40" s="414"/>
      <c r="R40" s="414"/>
      <c r="S40" s="415"/>
      <c r="T40" s="416"/>
    </row>
    <row r="41" spans="1:20" ht="12.75">
      <c r="A41" s="62"/>
      <c r="B41" s="162"/>
      <c r="C41" s="163"/>
      <c r="D41" s="164" t="s">
        <v>154</v>
      </c>
      <c r="E41" s="407"/>
      <c r="F41" s="408"/>
      <c r="G41" s="415"/>
      <c r="H41" s="409"/>
      <c r="I41" s="407"/>
      <c r="J41" s="408"/>
      <c r="K41" s="415"/>
      <c r="L41" s="409"/>
      <c r="M41" s="410">
        <f t="shared" si="10"/>
        <v>0</v>
      </c>
      <c r="N41" s="411">
        <f t="shared" si="11"/>
        <v>0</v>
      </c>
      <c r="O41" s="412">
        <f t="shared" si="12"/>
        <v>0</v>
      </c>
      <c r="P41" s="413">
        <f t="shared" si="13"/>
        <v>0</v>
      </c>
      <c r="Q41" s="414"/>
      <c r="R41" s="414"/>
      <c r="S41" s="415"/>
      <c r="T41" s="416"/>
    </row>
    <row r="42" spans="1:20" ht="12.75">
      <c r="A42" s="62"/>
      <c r="B42" s="162"/>
      <c r="C42" s="163"/>
      <c r="D42" s="164" t="s">
        <v>155</v>
      </c>
      <c r="E42" s="407"/>
      <c r="F42" s="408"/>
      <c r="G42" s="415"/>
      <c r="H42" s="409"/>
      <c r="I42" s="407"/>
      <c r="J42" s="408"/>
      <c r="K42" s="415"/>
      <c r="L42" s="409"/>
      <c r="M42" s="410">
        <f t="shared" si="10"/>
        <v>0</v>
      </c>
      <c r="N42" s="411">
        <f t="shared" si="11"/>
        <v>0</v>
      </c>
      <c r="O42" s="412">
        <f t="shared" si="12"/>
        <v>0</v>
      </c>
      <c r="P42" s="413">
        <f t="shared" si="13"/>
        <v>0</v>
      </c>
      <c r="Q42" s="414"/>
      <c r="R42" s="414"/>
      <c r="S42" s="415"/>
      <c r="T42" s="416"/>
    </row>
    <row r="43" spans="1:20" ht="12.75">
      <c r="A43" s="62"/>
      <c r="B43" s="162"/>
      <c r="C43" s="163"/>
      <c r="D43" s="164" t="s">
        <v>156</v>
      </c>
      <c r="E43" s="407"/>
      <c r="F43" s="408"/>
      <c r="G43" s="415"/>
      <c r="H43" s="409"/>
      <c r="I43" s="407"/>
      <c r="J43" s="408"/>
      <c r="K43" s="415"/>
      <c r="L43" s="409"/>
      <c r="M43" s="410">
        <f t="shared" si="10"/>
        <v>0</v>
      </c>
      <c r="N43" s="411">
        <f t="shared" si="11"/>
        <v>0</v>
      </c>
      <c r="O43" s="412">
        <f t="shared" si="12"/>
        <v>0</v>
      </c>
      <c r="P43" s="413">
        <f t="shared" si="13"/>
        <v>0</v>
      </c>
      <c r="Q43" s="414"/>
      <c r="R43" s="414"/>
      <c r="S43" s="415"/>
      <c r="T43" s="416"/>
    </row>
    <row r="44" spans="1:20" ht="12.75">
      <c r="A44" s="62"/>
      <c r="B44" s="162"/>
      <c r="C44" s="163"/>
      <c r="D44" s="395" t="s">
        <v>157</v>
      </c>
      <c r="E44" s="417">
        <f>E45+E46</f>
        <v>0</v>
      </c>
      <c r="F44" s="418"/>
      <c r="G44" s="423">
        <f>G45+G46</f>
        <v>0</v>
      </c>
      <c r="H44" s="419">
        <f>H45+H46</f>
        <v>0</v>
      </c>
      <c r="I44" s="417">
        <f>I45+I46</f>
        <v>0</v>
      </c>
      <c r="J44" s="418"/>
      <c r="K44" s="423">
        <f>K45+K46</f>
        <v>0</v>
      </c>
      <c r="L44" s="419">
        <f>L45+L46</f>
        <v>0</v>
      </c>
      <c r="M44" s="417">
        <f t="shared" si="10"/>
        <v>0</v>
      </c>
      <c r="N44" s="418"/>
      <c r="O44" s="420">
        <f t="shared" si="12"/>
        <v>0</v>
      </c>
      <c r="P44" s="419">
        <f t="shared" si="13"/>
        <v>0</v>
      </c>
      <c r="Q44" s="421">
        <f>Q45+Q46</f>
        <v>0</v>
      </c>
      <c r="R44" s="422"/>
      <c r="S44" s="423">
        <f>S45+S46</f>
        <v>0</v>
      </c>
      <c r="T44" s="424">
        <f>T45+T46</f>
        <v>0</v>
      </c>
    </row>
    <row r="45" spans="1:20" ht="12.75">
      <c r="A45" s="62"/>
      <c r="B45" s="162"/>
      <c r="C45" s="163"/>
      <c r="D45" s="396" t="s">
        <v>186</v>
      </c>
      <c r="E45" s="425"/>
      <c r="F45" s="426"/>
      <c r="G45" s="429"/>
      <c r="H45" s="427"/>
      <c r="I45" s="425"/>
      <c r="J45" s="426"/>
      <c r="K45" s="429"/>
      <c r="L45" s="427"/>
      <c r="M45" s="417">
        <f t="shared" si="10"/>
        <v>0</v>
      </c>
      <c r="N45" s="426"/>
      <c r="O45" s="420">
        <f t="shared" si="12"/>
        <v>0</v>
      </c>
      <c r="P45" s="419">
        <f t="shared" si="13"/>
        <v>0</v>
      </c>
      <c r="Q45" s="428"/>
      <c r="R45" s="426"/>
      <c r="S45" s="429"/>
      <c r="T45" s="430"/>
    </row>
    <row r="46" spans="1:20" ht="12.75">
      <c r="A46" s="62"/>
      <c r="B46" s="162"/>
      <c r="C46" s="163"/>
      <c r="D46" s="164" t="s">
        <v>187</v>
      </c>
      <c r="E46" s="407"/>
      <c r="F46" s="431"/>
      <c r="G46" s="415"/>
      <c r="H46" s="409"/>
      <c r="I46" s="407"/>
      <c r="J46" s="431"/>
      <c r="K46" s="415"/>
      <c r="L46" s="409"/>
      <c r="M46" s="417">
        <f t="shared" si="10"/>
        <v>0</v>
      </c>
      <c r="N46" s="431"/>
      <c r="O46" s="420">
        <f t="shared" si="12"/>
        <v>0</v>
      </c>
      <c r="P46" s="419">
        <f t="shared" si="13"/>
        <v>0</v>
      </c>
      <c r="Q46" s="414"/>
      <c r="R46" s="431"/>
      <c r="S46" s="415"/>
      <c r="T46" s="416"/>
    </row>
    <row r="47" spans="1:20" ht="12.75">
      <c r="A47" s="62"/>
      <c r="B47" s="162"/>
      <c r="C47" s="163"/>
      <c r="D47" s="164" t="s">
        <v>158</v>
      </c>
      <c r="E47" s="407"/>
      <c r="F47" s="408"/>
      <c r="G47" s="415"/>
      <c r="H47" s="409"/>
      <c r="I47" s="407"/>
      <c r="J47" s="408"/>
      <c r="K47" s="415"/>
      <c r="L47" s="409"/>
      <c r="M47" s="410">
        <f t="shared" si="10"/>
        <v>0</v>
      </c>
      <c r="N47" s="411">
        <f t="shared" si="11"/>
        <v>0</v>
      </c>
      <c r="O47" s="412">
        <f t="shared" si="12"/>
        <v>0</v>
      </c>
      <c r="P47" s="413">
        <f t="shared" si="13"/>
        <v>0</v>
      </c>
      <c r="Q47" s="414"/>
      <c r="R47" s="414"/>
      <c r="S47" s="415"/>
      <c r="T47" s="416"/>
    </row>
    <row r="48" spans="1:20" ht="12.75">
      <c r="A48" s="62"/>
      <c r="B48" s="162"/>
      <c r="C48" s="163"/>
      <c r="D48" s="164" t="s">
        <v>159</v>
      </c>
      <c r="E48" s="407"/>
      <c r="F48" s="408"/>
      <c r="G48" s="415"/>
      <c r="H48" s="409"/>
      <c r="I48" s="407"/>
      <c r="J48" s="408"/>
      <c r="K48" s="415"/>
      <c r="L48" s="409"/>
      <c r="M48" s="410">
        <f t="shared" si="10"/>
        <v>0</v>
      </c>
      <c r="N48" s="411">
        <f t="shared" si="11"/>
        <v>0</v>
      </c>
      <c r="O48" s="412">
        <f t="shared" si="12"/>
        <v>0</v>
      </c>
      <c r="P48" s="413">
        <f t="shared" si="13"/>
        <v>0</v>
      </c>
      <c r="Q48" s="414"/>
      <c r="R48" s="414"/>
      <c r="S48" s="415"/>
      <c r="T48" s="416"/>
    </row>
    <row r="49" spans="1:20" ht="12.75">
      <c r="A49" s="62"/>
      <c r="B49" s="162"/>
      <c r="C49" s="163"/>
      <c r="D49" s="165" t="s">
        <v>160</v>
      </c>
      <c r="E49" s="407"/>
      <c r="F49" s="408"/>
      <c r="G49" s="415"/>
      <c r="H49" s="409"/>
      <c r="I49" s="407"/>
      <c r="J49" s="408"/>
      <c r="K49" s="415"/>
      <c r="L49" s="409"/>
      <c r="M49" s="410">
        <f t="shared" si="10"/>
        <v>0</v>
      </c>
      <c r="N49" s="411">
        <f t="shared" si="11"/>
        <v>0</v>
      </c>
      <c r="O49" s="412">
        <f t="shared" si="12"/>
        <v>0</v>
      </c>
      <c r="P49" s="413">
        <f t="shared" si="13"/>
        <v>0</v>
      </c>
      <c r="Q49" s="414"/>
      <c r="R49" s="414"/>
      <c r="S49" s="415"/>
      <c r="T49" s="416"/>
    </row>
    <row r="50" spans="1:20" ht="12.75">
      <c r="A50" s="62"/>
      <c r="B50" s="162"/>
      <c r="C50" s="163"/>
      <c r="D50" s="166" t="s">
        <v>127</v>
      </c>
      <c r="E50" s="432"/>
      <c r="F50" s="433"/>
      <c r="G50" s="440"/>
      <c r="H50" s="434"/>
      <c r="I50" s="432"/>
      <c r="J50" s="433"/>
      <c r="K50" s="440"/>
      <c r="L50" s="434"/>
      <c r="M50" s="435">
        <f t="shared" si="10"/>
        <v>0</v>
      </c>
      <c r="N50" s="436">
        <f t="shared" si="11"/>
        <v>0</v>
      </c>
      <c r="O50" s="437">
        <f t="shared" si="12"/>
        <v>0</v>
      </c>
      <c r="P50" s="438">
        <f t="shared" si="13"/>
        <v>0</v>
      </c>
      <c r="Q50" s="439"/>
      <c r="R50" s="439"/>
      <c r="S50" s="440"/>
      <c r="T50" s="441"/>
    </row>
    <row r="51" spans="1:20" ht="12.75">
      <c r="A51" s="62"/>
      <c r="B51" s="167"/>
      <c r="C51" s="168"/>
      <c r="D51" s="169" t="s">
        <v>260</v>
      </c>
      <c r="E51" s="442">
        <f>SUM(E39:E44)+SUM(E47:E50)</f>
        <v>0</v>
      </c>
      <c r="F51" s="442">
        <f>SUM(F39:F43)+SUM(F47:F50)</f>
        <v>0</v>
      </c>
      <c r="G51" s="467">
        <f>SUM(G39:G44)+SUM(G47:G50)</f>
        <v>0</v>
      </c>
      <c r="H51" s="467">
        <f>SUM(H39:H44)+SUM(H47:H50)</f>
        <v>0</v>
      </c>
      <c r="I51" s="442">
        <f>SUM(I39:I44)+SUM(I47:I50)</f>
        <v>0</v>
      </c>
      <c r="J51" s="442">
        <f>SUM(J39:J43)+SUM(J47:J50)</f>
        <v>0</v>
      </c>
      <c r="K51" s="467">
        <f>SUM(K39:K44)+SUM(K47:K50)</f>
        <v>0</v>
      </c>
      <c r="L51" s="467">
        <f>SUM(L39:L44)+SUM(L47:L50)</f>
        <v>0</v>
      </c>
      <c r="M51" s="442">
        <f>SUM(M39:M44)+SUM(M47:M50)</f>
        <v>0</v>
      </c>
      <c r="N51" s="442">
        <f>SUM(N39:N43)+SUM(N47:N50)</f>
        <v>0</v>
      </c>
      <c r="O51" s="467">
        <f>SUM(O39:O44)+SUM(O47:O50)</f>
        <v>0</v>
      </c>
      <c r="P51" s="467">
        <f>SUM(P39:P44)+SUM(P47:P50)</f>
        <v>0</v>
      </c>
      <c r="Q51" s="442">
        <f>SUM(Q39:Q44)+SUM(Q47:Q50)</f>
        <v>0</v>
      </c>
      <c r="R51" s="442">
        <f>SUM(R39:R43)+SUM(R47:R50)</f>
        <v>0</v>
      </c>
      <c r="S51" s="467">
        <f>SUM(S39:S44)+SUM(S47:S50)</f>
        <v>0</v>
      </c>
      <c r="T51" s="514">
        <f>SUM(T39:T44)+SUM(T47:T50)</f>
        <v>0</v>
      </c>
    </row>
    <row r="52" spans="1:20" ht="12.75">
      <c r="A52" s="62"/>
      <c r="B52" s="162">
        <v>4</v>
      </c>
      <c r="C52" s="163" t="s">
        <v>124</v>
      </c>
      <c r="D52" s="164" t="s">
        <v>152</v>
      </c>
      <c r="E52" s="397"/>
      <c r="F52" s="398"/>
      <c r="G52" s="405"/>
      <c r="H52" s="399"/>
      <c r="I52" s="397"/>
      <c r="J52" s="398"/>
      <c r="K52" s="405"/>
      <c r="L52" s="399"/>
      <c r="M52" s="400">
        <f aca="true" t="shared" si="14" ref="M52:M63">E52+I52</f>
        <v>0</v>
      </c>
      <c r="N52" s="401">
        <f aca="true" t="shared" si="15" ref="N52:N63">F52+J52</f>
        <v>0</v>
      </c>
      <c r="O52" s="402">
        <f aca="true" t="shared" si="16" ref="O52:O63">G52+K52</f>
        <v>0</v>
      </c>
      <c r="P52" s="403">
        <f aca="true" t="shared" si="17" ref="P52:P63">H52+L52</f>
        <v>0</v>
      </c>
      <c r="Q52" s="404"/>
      <c r="R52" s="404"/>
      <c r="S52" s="405"/>
      <c r="T52" s="406"/>
    </row>
    <row r="53" spans="1:20" ht="12.75">
      <c r="A53" s="62"/>
      <c r="B53" s="162"/>
      <c r="C53" s="163"/>
      <c r="D53" s="164" t="s">
        <v>153</v>
      </c>
      <c r="E53" s="407"/>
      <c r="F53" s="408"/>
      <c r="G53" s="415"/>
      <c r="H53" s="409"/>
      <c r="I53" s="407"/>
      <c r="J53" s="408"/>
      <c r="K53" s="415"/>
      <c r="L53" s="409"/>
      <c r="M53" s="410">
        <f t="shared" si="14"/>
        <v>0</v>
      </c>
      <c r="N53" s="411">
        <f t="shared" si="15"/>
        <v>0</v>
      </c>
      <c r="O53" s="412">
        <f t="shared" si="16"/>
        <v>0</v>
      </c>
      <c r="P53" s="413">
        <f t="shared" si="17"/>
        <v>0</v>
      </c>
      <c r="Q53" s="414"/>
      <c r="R53" s="414"/>
      <c r="S53" s="415"/>
      <c r="T53" s="416"/>
    </row>
    <row r="54" spans="1:20" ht="12.75">
      <c r="A54" s="62"/>
      <c r="B54" s="162"/>
      <c r="C54" s="163"/>
      <c r="D54" s="164" t="s">
        <v>154</v>
      </c>
      <c r="E54" s="407"/>
      <c r="F54" s="408"/>
      <c r="G54" s="415"/>
      <c r="H54" s="409"/>
      <c r="I54" s="407"/>
      <c r="J54" s="408"/>
      <c r="K54" s="415"/>
      <c r="L54" s="409"/>
      <c r="M54" s="410">
        <f t="shared" si="14"/>
        <v>0</v>
      </c>
      <c r="N54" s="411">
        <f t="shared" si="15"/>
        <v>0</v>
      </c>
      <c r="O54" s="412">
        <f t="shared" si="16"/>
        <v>0</v>
      </c>
      <c r="P54" s="413">
        <f t="shared" si="17"/>
        <v>0</v>
      </c>
      <c r="Q54" s="414"/>
      <c r="R54" s="414"/>
      <c r="S54" s="415"/>
      <c r="T54" s="416"/>
    </row>
    <row r="55" spans="1:20" ht="12.75">
      <c r="A55" s="62"/>
      <c r="B55" s="162"/>
      <c r="C55" s="163"/>
      <c r="D55" s="164" t="s">
        <v>155</v>
      </c>
      <c r="E55" s="407"/>
      <c r="F55" s="408"/>
      <c r="G55" s="415"/>
      <c r="H55" s="409"/>
      <c r="I55" s="407"/>
      <c r="J55" s="408"/>
      <c r="K55" s="415"/>
      <c r="L55" s="409"/>
      <c r="M55" s="410">
        <f t="shared" si="14"/>
        <v>0</v>
      </c>
      <c r="N55" s="411">
        <f t="shared" si="15"/>
        <v>0</v>
      </c>
      <c r="O55" s="412">
        <f t="shared" si="16"/>
        <v>0</v>
      </c>
      <c r="P55" s="413">
        <f t="shared" si="17"/>
        <v>0</v>
      </c>
      <c r="Q55" s="414"/>
      <c r="R55" s="414"/>
      <c r="S55" s="415"/>
      <c r="T55" s="416"/>
    </row>
    <row r="56" spans="1:20" ht="12.75">
      <c r="A56" s="62"/>
      <c r="B56" s="162"/>
      <c r="C56" s="163"/>
      <c r="D56" s="164" t="s">
        <v>156</v>
      </c>
      <c r="E56" s="407"/>
      <c r="F56" s="408"/>
      <c r="G56" s="415"/>
      <c r="H56" s="409"/>
      <c r="I56" s="407"/>
      <c r="J56" s="408"/>
      <c r="K56" s="415"/>
      <c r="L56" s="409"/>
      <c r="M56" s="410">
        <f t="shared" si="14"/>
        <v>0</v>
      </c>
      <c r="N56" s="411">
        <f t="shared" si="15"/>
        <v>0</v>
      </c>
      <c r="O56" s="412">
        <f t="shared" si="16"/>
        <v>0</v>
      </c>
      <c r="P56" s="413">
        <f t="shared" si="17"/>
        <v>0</v>
      </c>
      <c r="Q56" s="414"/>
      <c r="R56" s="414"/>
      <c r="S56" s="415"/>
      <c r="T56" s="416"/>
    </row>
    <row r="57" spans="1:20" ht="12.75">
      <c r="A57" s="62"/>
      <c r="B57" s="162"/>
      <c r="C57" s="163"/>
      <c r="D57" s="395" t="s">
        <v>157</v>
      </c>
      <c r="E57" s="417">
        <f>E58+E59</f>
        <v>0</v>
      </c>
      <c r="F57" s="418"/>
      <c r="G57" s="423">
        <f>G58+G59</f>
        <v>0</v>
      </c>
      <c r="H57" s="419">
        <f>H58+H59</f>
        <v>0</v>
      </c>
      <c r="I57" s="417">
        <f>I58+I59</f>
        <v>0</v>
      </c>
      <c r="J57" s="418"/>
      <c r="K57" s="423">
        <f>K58+K59</f>
        <v>0</v>
      </c>
      <c r="L57" s="419">
        <f>L58+L59</f>
        <v>0</v>
      </c>
      <c r="M57" s="417">
        <f t="shared" si="14"/>
        <v>0</v>
      </c>
      <c r="N57" s="418"/>
      <c r="O57" s="420">
        <f t="shared" si="16"/>
        <v>0</v>
      </c>
      <c r="P57" s="419">
        <f t="shared" si="17"/>
        <v>0</v>
      </c>
      <c r="Q57" s="421">
        <f>Q58+Q59</f>
        <v>0</v>
      </c>
      <c r="R57" s="422"/>
      <c r="S57" s="423">
        <f>S58+S59</f>
        <v>0</v>
      </c>
      <c r="T57" s="424">
        <f>T58+T59</f>
        <v>0</v>
      </c>
    </row>
    <row r="58" spans="1:20" ht="12.75">
      <c r="A58" s="62"/>
      <c r="B58" s="162"/>
      <c r="C58" s="163"/>
      <c r="D58" s="396" t="s">
        <v>186</v>
      </c>
      <c r="E58" s="425"/>
      <c r="F58" s="426"/>
      <c r="G58" s="429"/>
      <c r="H58" s="427"/>
      <c r="I58" s="425"/>
      <c r="J58" s="426"/>
      <c r="K58" s="429"/>
      <c r="L58" s="427"/>
      <c r="M58" s="417">
        <f t="shared" si="14"/>
        <v>0</v>
      </c>
      <c r="N58" s="426"/>
      <c r="O58" s="420">
        <f t="shared" si="16"/>
        <v>0</v>
      </c>
      <c r="P58" s="419">
        <f t="shared" si="17"/>
        <v>0</v>
      </c>
      <c r="Q58" s="428"/>
      <c r="R58" s="426"/>
      <c r="S58" s="429"/>
      <c r="T58" s="430"/>
    </row>
    <row r="59" spans="1:20" ht="12.75">
      <c r="A59" s="62"/>
      <c r="B59" s="162"/>
      <c r="C59" s="163"/>
      <c r="D59" s="164" t="s">
        <v>187</v>
      </c>
      <c r="E59" s="407"/>
      <c r="F59" s="431"/>
      <c r="G59" s="415"/>
      <c r="H59" s="409"/>
      <c r="I59" s="407"/>
      <c r="J59" s="431"/>
      <c r="K59" s="415"/>
      <c r="L59" s="409"/>
      <c r="M59" s="417">
        <f t="shared" si="14"/>
        <v>0</v>
      </c>
      <c r="N59" s="431"/>
      <c r="O59" s="420">
        <f t="shared" si="16"/>
        <v>0</v>
      </c>
      <c r="P59" s="419">
        <f t="shared" si="17"/>
        <v>0</v>
      </c>
      <c r="Q59" s="414"/>
      <c r="R59" s="431"/>
      <c r="S59" s="415"/>
      <c r="T59" s="416"/>
    </row>
    <row r="60" spans="1:20" ht="12.75">
      <c r="A60" s="62"/>
      <c r="B60" s="162"/>
      <c r="C60" s="163"/>
      <c r="D60" s="164" t="s">
        <v>158</v>
      </c>
      <c r="E60" s="407"/>
      <c r="F60" s="408"/>
      <c r="G60" s="415"/>
      <c r="H60" s="409"/>
      <c r="I60" s="407"/>
      <c r="J60" s="408"/>
      <c r="K60" s="415"/>
      <c r="L60" s="409"/>
      <c r="M60" s="410">
        <f t="shared" si="14"/>
        <v>0</v>
      </c>
      <c r="N60" s="411">
        <f t="shared" si="15"/>
        <v>0</v>
      </c>
      <c r="O60" s="412">
        <f t="shared" si="16"/>
        <v>0</v>
      </c>
      <c r="P60" s="413">
        <f t="shared" si="17"/>
        <v>0</v>
      </c>
      <c r="Q60" s="414"/>
      <c r="R60" s="414"/>
      <c r="S60" s="415"/>
      <c r="T60" s="416"/>
    </row>
    <row r="61" spans="1:20" ht="12.75">
      <c r="A61" s="62"/>
      <c r="B61" s="162"/>
      <c r="C61" s="163"/>
      <c r="D61" s="164" t="s">
        <v>159</v>
      </c>
      <c r="E61" s="407"/>
      <c r="F61" s="408"/>
      <c r="G61" s="415"/>
      <c r="H61" s="409"/>
      <c r="I61" s="407"/>
      <c r="J61" s="408"/>
      <c r="K61" s="415"/>
      <c r="L61" s="409"/>
      <c r="M61" s="410">
        <f t="shared" si="14"/>
        <v>0</v>
      </c>
      <c r="N61" s="411">
        <f t="shared" si="15"/>
        <v>0</v>
      </c>
      <c r="O61" s="412">
        <f t="shared" si="16"/>
        <v>0</v>
      </c>
      <c r="P61" s="413">
        <f t="shared" si="17"/>
        <v>0</v>
      </c>
      <c r="Q61" s="414"/>
      <c r="R61" s="414"/>
      <c r="S61" s="415"/>
      <c r="T61" s="416"/>
    </row>
    <row r="62" spans="1:20" ht="12.75">
      <c r="A62" s="62"/>
      <c r="B62" s="162"/>
      <c r="C62" s="163"/>
      <c r="D62" s="165" t="s">
        <v>160</v>
      </c>
      <c r="E62" s="407"/>
      <c r="F62" s="408"/>
      <c r="G62" s="415"/>
      <c r="H62" s="409"/>
      <c r="I62" s="407"/>
      <c r="J62" s="408"/>
      <c r="K62" s="415"/>
      <c r="L62" s="409"/>
      <c r="M62" s="410">
        <f t="shared" si="14"/>
        <v>0</v>
      </c>
      <c r="N62" s="411">
        <f t="shared" si="15"/>
        <v>0</v>
      </c>
      <c r="O62" s="412">
        <f t="shared" si="16"/>
        <v>0</v>
      </c>
      <c r="P62" s="413">
        <f t="shared" si="17"/>
        <v>0</v>
      </c>
      <c r="Q62" s="414"/>
      <c r="R62" s="414"/>
      <c r="S62" s="415"/>
      <c r="T62" s="416"/>
    </row>
    <row r="63" spans="1:20" ht="12.75">
      <c r="A63" s="62"/>
      <c r="B63" s="162"/>
      <c r="C63" s="163"/>
      <c r="D63" s="166" t="s">
        <v>127</v>
      </c>
      <c r="E63" s="432"/>
      <c r="F63" s="433"/>
      <c r="G63" s="440"/>
      <c r="H63" s="434"/>
      <c r="I63" s="432"/>
      <c r="J63" s="433"/>
      <c r="K63" s="440"/>
      <c r="L63" s="434"/>
      <c r="M63" s="435">
        <f t="shared" si="14"/>
        <v>0</v>
      </c>
      <c r="N63" s="436">
        <f t="shared" si="15"/>
        <v>0</v>
      </c>
      <c r="O63" s="437">
        <f t="shared" si="16"/>
        <v>0</v>
      </c>
      <c r="P63" s="438">
        <f t="shared" si="17"/>
        <v>0</v>
      </c>
      <c r="Q63" s="439"/>
      <c r="R63" s="439"/>
      <c r="S63" s="440"/>
      <c r="T63" s="441"/>
    </row>
    <row r="64" spans="1:21" ht="12.75">
      <c r="A64" s="62"/>
      <c r="B64" s="167"/>
      <c r="C64" s="168"/>
      <c r="D64" s="169" t="s">
        <v>133</v>
      </c>
      <c r="E64" s="442">
        <f>SUM(E52:E57)+SUM(E60:E63)</f>
        <v>0</v>
      </c>
      <c r="F64" s="442">
        <f>SUM(F52:F56)+SUM(F60:F63)</f>
        <v>0</v>
      </c>
      <c r="G64" s="467">
        <f>SUM(G52:G57)+SUM(G60:G63)</f>
        <v>0</v>
      </c>
      <c r="H64" s="467">
        <f>SUM(H52:H57)+SUM(H60:H63)</f>
        <v>0</v>
      </c>
      <c r="I64" s="442">
        <f>SUM(I52:I57)+SUM(I60:I63)</f>
        <v>0</v>
      </c>
      <c r="J64" s="442">
        <f>SUM(J52:J56)+SUM(J60:J63)</f>
        <v>0</v>
      </c>
      <c r="K64" s="467">
        <f>SUM(K52:K57)+SUM(K60:K63)</f>
        <v>0</v>
      </c>
      <c r="L64" s="467">
        <f>SUM(L52:L57)+SUM(L60:L63)</f>
        <v>0</v>
      </c>
      <c r="M64" s="442">
        <f>SUM(M52:M57)+SUM(M60:M63)</f>
        <v>0</v>
      </c>
      <c r="N64" s="442">
        <f>SUM(N52:N56)+SUM(N60:N63)</f>
        <v>0</v>
      </c>
      <c r="O64" s="467">
        <f>SUM(O52:O57)+SUM(O60:O63)</f>
        <v>0</v>
      </c>
      <c r="P64" s="467">
        <f>SUM(P52:P57)+SUM(P60:P63)</f>
        <v>0</v>
      </c>
      <c r="Q64" s="442">
        <f>SUM(Q52:Q57)+SUM(Q60:Q63)</f>
        <v>0</v>
      </c>
      <c r="R64" s="442">
        <f>SUM(R52:R56)+SUM(R60:R63)</f>
        <v>0</v>
      </c>
      <c r="S64" s="467">
        <f>SUM(S52:S57)+SUM(S60:S63)</f>
        <v>0</v>
      </c>
      <c r="T64" s="515">
        <f>SUM(T52:T57)+SUM(T60:T63)</f>
        <v>0</v>
      </c>
      <c r="U64" s="516"/>
    </row>
    <row r="65" spans="1:20" ht="12.75">
      <c r="A65" s="62"/>
      <c r="B65" s="162">
        <v>5</v>
      </c>
      <c r="C65" s="163" t="s">
        <v>188</v>
      </c>
      <c r="D65" s="164" t="s">
        <v>152</v>
      </c>
      <c r="E65" s="443">
        <f>E13+E26+E39+E52</f>
        <v>0</v>
      </c>
      <c r="F65" s="444">
        <f aca="true" t="shared" si="18" ref="F65:T65">F13+F26+F39+F52</f>
        <v>0</v>
      </c>
      <c r="G65" s="402">
        <f t="shared" si="18"/>
        <v>0</v>
      </c>
      <c r="H65" s="403">
        <f t="shared" si="18"/>
        <v>0</v>
      </c>
      <c r="I65" s="443">
        <f t="shared" si="18"/>
        <v>0</v>
      </c>
      <c r="J65" s="445">
        <f t="shared" si="18"/>
        <v>0</v>
      </c>
      <c r="K65" s="468">
        <f t="shared" si="18"/>
        <v>0</v>
      </c>
      <c r="L65" s="402">
        <f t="shared" si="18"/>
        <v>0</v>
      </c>
      <c r="M65" s="443">
        <f t="shared" si="18"/>
        <v>0</v>
      </c>
      <c r="N65" s="444">
        <f t="shared" si="18"/>
        <v>0</v>
      </c>
      <c r="O65" s="402">
        <f t="shared" si="18"/>
        <v>0</v>
      </c>
      <c r="P65" s="403">
        <f t="shared" si="18"/>
        <v>0</v>
      </c>
      <c r="Q65" s="445">
        <f t="shared" si="18"/>
        <v>0</v>
      </c>
      <c r="R65" s="445">
        <f t="shared" si="18"/>
        <v>0</v>
      </c>
      <c r="S65" s="468">
        <f t="shared" si="18"/>
        <v>0</v>
      </c>
      <c r="T65" s="469">
        <f t="shared" si="18"/>
        <v>0</v>
      </c>
    </row>
    <row r="66" spans="1:20" ht="12.75">
      <c r="A66" s="62"/>
      <c r="B66" s="162"/>
      <c r="C66" s="163"/>
      <c r="D66" s="164" t="s">
        <v>153</v>
      </c>
      <c r="E66" s="446">
        <f aca="true" t="shared" si="19" ref="E66:T66">E14+E27+E40+E53</f>
        <v>0</v>
      </c>
      <c r="F66" s="447">
        <f t="shared" si="19"/>
        <v>0</v>
      </c>
      <c r="G66" s="412">
        <f t="shared" si="19"/>
        <v>0</v>
      </c>
      <c r="H66" s="413">
        <f t="shared" si="19"/>
        <v>0</v>
      </c>
      <c r="I66" s="446">
        <f t="shared" si="19"/>
        <v>0</v>
      </c>
      <c r="J66" s="448">
        <f t="shared" si="19"/>
        <v>0</v>
      </c>
      <c r="K66" s="470">
        <f t="shared" si="19"/>
        <v>0</v>
      </c>
      <c r="L66" s="412">
        <f t="shared" si="19"/>
        <v>0</v>
      </c>
      <c r="M66" s="446">
        <f t="shared" si="19"/>
        <v>0</v>
      </c>
      <c r="N66" s="447">
        <f t="shared" si="19"/>
        <v>0</v>
      </c>
      <c r="O66" s="412">
        <f t="shared" si="19"/>
        <v>0</v>
      </c>
      <c r="P66" s="413">
        <f t="shared" si="19"/>
        <v>0</v>
      </c>
      <c r="Q66" s="448">
        <f t="shared" si="19"/>
        <v>0</v>
      </c>
      <c r="R66" s="448">
        <f t="shared" si="19"/>
        <v>0</v>
      </c>
      <c r="S66" s="470">
        <f t="shared" si="19"/>
        <v>0</v>
      </c>
      <c r="T66" s="471">
        <f t="shared" si="19"/>
        <v>0</v>
      </c>
    </row>
    <row r="67" spans="1:20" ht="12.75">
      <c r="A67" s="62"/>
      <c r="B67" s="162"/>
      <c r="C67" s="163"/>
      <c r="D67" s="164" t="s">
        <v>154</v>
      </c>
      <c r="E67" s="446">
        <f aca="true" t="shared" si="20" ref="E67:T67">E15+E28+E41+E54</f>
        <v>0</v>
      </c>
      <c r="F67" s="447">
        <f t="shared" si="20"/>
        <v>0</v>
      </c>
      <c r="G67" s="412">
        <f t="shared" si="20"/>
        <v>0</v>
      </c>
      <c r="H67" s="413">
        <f t="shared" si="20"/>
        <v>0</v>
      </c>
      <c r="I67" s="446">
        <f t="shared" si="20"/>
        <v>0</v>
      </c>
      <c r="J67" s="448">
        <f t="shared" si="20"/>
        <v>0</v>
      </c>
      <c r="K67" s="470">
        <f t="shared" si="20"/>
        <v>0</v>
      </c>
      <c r="L67" s="412">
        <f t="shared" si="20"/>
        <v>0</v>
      </c>
      <c r="M67" s="446">
        <f t="shared" si="20"/>
        <v>0</v>
      </c>
      <c r="N67" s="447">
        <f t="shared" si="20"/>
        <v>0</v>
      </c>
      <c r="O67" s="412">
        <f t="shared" si="20"/>
        <v>0</v>
      </c>
      <c r="P67" s="413">
        <f t="shared" si="20"/>
        <v>0</v>
      </c>
      <c r="Q67" s="448">
        <f t="shared" si="20"/>
        <v>0</v>
      </c>
      <c r="R67" s="448">
        <f t="shared" si="20"/>
        <v>0</v>
      </c>
      <c r="S67" s="470">
        <f t="shared" si="20"/>
        <v>0</v>
      </c>
      <c r="T67" s="471">
        <f t="shared" si="20"/>
        <v>0</v>
      </c>
    </row>
    <row r="68" spans="1:20" ht="12.75">
      <c r="A68" s="62"/>
      <c r="B68" s="162"/>
      <c r="C68" s="163"/>
      <c r="D68" s="164" t="s">
        <v>155</v>
      </c>
      <c r="E68" s="446">
        <f aca="true" t="shared" si="21" ref="E68:T68">E16+E29+E42+E55</f>
        <v>0</v>
      </c>
      <c r="F68" s="447">
        <f t="shared" si="21"/>
        <v>0</v>
      </c>
      <c r="G68" s="412">
        <f t="shared" si="21"/>
        <v>0</v>
      </c>
      <c r="H68" s="413">
        <f t="shared" si="21"/>
        <v>0</v>
      </c>
      <c r="I68" s="446">
        <f t="shared" si="21"/>
        <v>0</v>
      </c>
      <c r="J68" s="448">
        <f t="shared" si="21"/>
        <v>0</v>
      </c>
      <c r="K68" s="470">
        <f t="shared" si="21"/>
        <v>0</v>
      </c>
      <c r="L68" s="412">
        <f t="shared" si="21"/>
        <v>0</v>
      </c>
      <c r="M68" s="446">
        <f t="shared" si="21"/>
        <v>0</v>
      </c>
      <c r="N68" s="447">
        <f t="shared" si="21"/>
        <v>0</v>
      </c>
      <c r="O68" s="412">
        <f t="shared" si="21"/>
        <v>0</v>
      </c>
      <c r="P68" s="413">
        <f t="shared" si="21"/>
        <v>0</v>
      </c>
      <c r="Q68" s="448">
        <f t="shared" si="21"/>
        <v>0</v>
      </c>
      <c r="R68" s="448">
        <f t="shared" si="21"/>
        <v>0</v>
      </c>
      <c r="S68" s="470">
        <f t="shared" si="21"/>
        <v>0</v>
      </c>
      <c r="T68" s="471">
        <f t="shared" si="21"/>
        <v>0</v>
      </c>
    </row>
    <row r="69" spans="1:20" ht="12.75">
      <c r="A69" s="62"/>
      <c r="B69" s="162"/>
      <c r="C69" s="163"/>
      <c r="D69" s="164" t="s">
        <v>156</v>
      </c>
      <c r="E69" s="446">
        <f aca="true" t="shared" si="22" ref="E69:T69">E17+E30+E43+E56</f>
        <v>0</v>
      </c>
      <c r="F69" s="447">
        <f t="shared" si="22"/>
        <v>0</v>
      </c>
      <c r="G69" s="412">
        <f t="shared" si="22"/>
        <v>0</v>
      </c>
      <c r="H69" s="413">
        <f t="shared" si="22"/>
        <v>0</v>
      </c>
      <c r="I69" s="446">
        <f t="shared" si="22"/>
        <v>0</v>
      </c>
      <c r="J69" s="448">
        <f t="shared" si="22"/>
        <v>0</v>
      </c>
      <c r="K69" s="470">
        <f t="shared" si="22"/>
        <v>0</v>
      </c>
      <c r="L69" s="412">
        <f t="shared" si="22"/>
        <v>0</v>
      </c>
      <c r="M69" s="446">
        <f t="shared" si="22"/>
        <v>0</v>
      </c>
      <c r="N69" s="447">
        <f t="shared" si="22"/>
        <v>0</v>
      </c>
      <c r="O69" s="412">
        <f t="shared" si="22"/>
        <v>0</v>
      </c>
      <c r="P69" s="413">
        <f t="shared" si="22"/>
        <v>0</v>
      </c>
      <c r="Q69" s="448">
        <f t="shared" si="22"/>
        <v>0</v>
      </c>
      <c r="R69" s="448">
        <f t="shared" si="22"/>
        <v>0</v>
      </c>
      <c r="S69" s="470">
        <f t="shared" si="22"/>
        <v>0</v>
      </c>
      <c r="T69" s="471">
        <f t="shared" si="22"/>
        <v>0</v>
      </c>
    </row>
    <row r="70" spans="1:20" ht="12.75">
      <c r="A70" s="62"/>
      <c r="B70" s="162"/>
      <c r="C70" s="163"/>
      <c r="D70" s="395" t="s">
        <v>157</v>
      </c>
      <c r="E70" s="449">
        <f aca="true" t="shared" si="23" ref="E70:T70">E18+E31+E44+E57</f>
        <v>0</v>
      </c>
      <c r="F70" s="418"/>
      <c r="G70" s="420">
        <f t="shared" si="23"/>
        <v>0</v>
      </c>
      <c r="H70" s="419">
        <f t="shared" si="23"/>
        <v>0</v>
      </c>
      <c r="I70" s="449">
        <f t="shared" si="23"/>
        <v>0</v>
      </c>
      <c r="J70" s="418"/>
      <c r="K70" s="423">
        <f t="shared" si="23"/>
        <v>0</v>
      </c>
      <c r="L70" s="420">
        <f t="shared" si="23"/>
        <v>0</v>
      </c>
      <c r="M70" s="449">
        <f t="shared" si="23"/>
        <v>0</v>
      </c>
      <c r="N70" s="418"/>
      <c r="O70" s="420">
        <f t="shared" si="23"/>
        <v>0</v>
      </c>
      <c r="P70" s="419">
        <f t="shared" si="23"/>
        <v>0</v>
      </c>
      <c r="Q70" s="450">
        <f t="shared" si="23"/>
        <v>0</v>
      </c>
      <c r="R70" s="418"/>
      <c r="S70" s="423">
        <f t="shared" si="23"/>
        <v>0</v>
      </c>
      <c r="T70" s="424">
        <f t="shared" si="23"/>
        <v>0</v>
      </c>
    </row>
    <row r="71" spans="1:20" ht="12.75">
      <c r="A71" s="62"/>
      <c r="B71" s="162"/>
      <c r="C71" s="163"/>
      <c r="D71" s="396" t="s">
        <v>186</v>
      </c>
      <c r="E71" s="451">
        <f>E19+E32+E45+E58</f>
        <v>0</v>
      </c>
      <c r="F71" s="426"/>
      <c r="G71" s="472">
        <f aca="true" t="shared" si="24" ref="G71:I72">G19+G32+G45+G58</f>
        <v>0</v>
      </c>
      <c r="H71" s="473">
        <f t="shared" si="24"/>
        <v>0</v>
      </c>
      <c r="I71" s="451">
        <f t="shared" si="24"/>
        <v>0</v>
      </c>
      <c r="J71" s="426"/>
      <c r="K71" s="474">
        <f aca="true" t="shared" si="25" ref="K71:M72">K19+K32+K45+K58</f>
        <v>0</v>
      </c>
      <c r="L71" s="472">
        <f t="shared" si="25"/>
        <v>0</v>
      </c>
      <c r="M71" s="451">
        <f t="shared" si="25"/>
        <v>0</v>
      </c>
      <c r="N71" s="426"/>
      <c r="O71" s="472">
        <f aca="true" t="shared" si="26" ref="O71:Q72">O19+O32+O45+O58</f>
        <v>0</v>
      </c>
      <c r="P71" s="473">
        <f t="shared" si="26"/>
        <v>0</v>
      </c>
      <c r="Q71" s="452">
        <f t="shared" si="26"/>
        <v>0</v>
      </c>
      <c r="R71" s="426"/>
      <c r="S71" s="474">
        <f>S19+S32+S45+S58</f>
        <v>0</v>
      </c>
      <c r="T71" s="475">
        <f>T19+T32+T45+T58</f>
        <v>0</v>
      </c>
    </row>
    <row r="72" spans="1:20" ht="12.75">
      <c r="A72" s="62"/>
      <c r="B72" s="162"/>
      <c r="C72" s="163"/>
      <c r="D72" s="164" t="s">
        <v>187</v>
      </c>
      <c r="E72" s="446">
        <f>E20+E33+E46+E59</f>
        <v>0</v>
      </c>
      <c r="F72" s="426"/>
      <c r="G72" s="412">
        <f t="shared" si="24"/>
        <v>0</v>
      </c>
      <c r="H72" s="413">
        <f t="shared" si="24"/>
        <v>0</v>
      </c>
      <c r="I72" s="446">
        <f t="shared" si="24"/>
        <v>0</v>
      </c>
      <c r="J72" s="426"/>
      <c r="K72" s="470">
        <f t="shared" si="25"/>
        <v>0</v>
      </c>
      <c r="L72" s="412">
        <f t="shared" si="25"/>
        <v>0</v>
      </c>
      <c r="M72" s="446">
        <f t="shared" si="25"/>
        <v>0</v>
      </c>
      <c r="N72" s="426"/>
      <c r="O72" s="412">
        <f t="shared" si="26"/>
        <v>0</v>
      </c>
      <c r="P72" s="413">
        <f t="shared" si="26"/>
        <v>0</v>
      </c>
      <c r="Q72" s="448">
        <f t="shared" si="26"/>
        <v>0</v>
      </c>
      <c r="R72" s="426"/>
      <c r="S72" s="470">
        <f>S20+S33+S46+S59</f>
        <v>0</v>
      </c>
      <c r="T72" s="471">
        <f>T20+T33+T46+T59</f>
        <v>0</v>
      </c>
    </row>
    <row r="73" spans="1:20" ht="12.75">
      <c r="A73" s="62"/>
      <c r="B73" s="162"/>
      <c r="C73" s="163"/>
      <c r="D73" s="164" t="s">
        <v>158</v>
      </c>
      <c r="E73" s="446">
        <f aca="true" t="shared" si="27" ref="E73:T73">E21+E34+E47+E60</f>
        <v>0</v>
      </c>
      <c r="F73" s="447">
        <f t="shared" si="27"/>
        <v>0</v>
      </c>
      <c r="G73" s="412">
        <f t="shared" si="27"/>
        <v>0</v>
      </c>
      <c r="H73" s="413">
        <f t="shared" si="27"/>
        <v>0</v>
      </c>
      <c r="I73" s="446">
        <f t="shared" si="27"/>
        <v>0</v>
      </c>
      <c r="J73" s="448">
        <f t="shared" si="27"/>
        <v>0</v>
      </c>
      <c r="K73" s="470">
        <f t="shared" si="27"/>
        <v>0</v>
      </c>
      <c r="L73" s="412">
        <f t="shared" si="27"/>
        <v>0</v>
      </c>
      <c r="M73" s="446">
        <f t="shared" si="27"/>
        <v>0</v>
      </c>
      <c r="N73" s="447">
        <f t="shared" si="27"/>
        <v>0</v>
      </c>
      <c r="O73" s="412">
        <f t="shared" si="27"/>
        <v>0</v>
      </c>
      <c r="P73" s="413">
        <f t="shared" si="27"/>
        <v>0</v>
      </c>
      <c r="Q73" s="448">
        <f t="shared" si="27"/>
        <v>0</v>
      </c>
      <c r="R73" s="448">
        <f t="shared" si="27"/>
        <v>0</v>
      </c>
      <c r="S73" s="470">
        <f t="shared" si="27"/>
        <v>0</v>
      </c>
      <c r="T73" s="471">
        <f t="shared" si="27"/>
        <v>0</v>
      </c>
    </row>
    <row r="74" spans="1:20" ht="12.75">
      <c r="A74" s="62"/>
      <c r="B74" s="162"/>
      <c r="C74" s="163"/>
      <c r="D74" s="164" t="s">
        <v>159</v>
      </c>
      <c r="E74" s="446">
        <f aca="true" t="shared" si="28" ref="E74:T74">E22+E35+E48+E61</f>
        <v>0</v>
      </c>
      <c r="F74" s="447">
        <f t="shared" si="28"/>
        <v>0</v>
      </c>
      <c r="G74" s="412">
        <f t="shared" si="28"/>
        <v>0</v>
      </c>
      <c r="H74" s="413">
        <f t="shared" si="28"/>
        <v>0</v>
      </c>
      <c r="I74" s="446">
        <f t="shared" si="28"/>
        <v>0</v>
      </c>
      <c r="J74" s="448">
        <f t="shared" si="28"/>
        <v>0</v>
      </c>
      <c r="K74" s="470">
        <f t="shared" si="28"/>
        <v>0</v>
      </c>
      <c r="L74" s="412">
        <f t="shared" si="28"/>
        <v>0</v>
      </c>
      <c r="M74" s="446">
        <f t="shared" si="28"/>
        <v>0</v>
      </c>
      <c r="N74" s="447">
        <f t="shared" si="28"/>
        <v>0</v>
      </c>
      <c r="O74" s="412">
        <f t="shared" si="28"/>
        <v>0</v>
      </c>
      <c r="P74" s="413">
        <f t="shared" si="28"/>
        <v>0</v>
      </c>
      <c r="Q74" s="448">
        <f t="shared" si="28"/>
        <v>0</v>
      </c>
      <c r="R74" s="448">
        <f t="shared" si="28"/>
        <v>0</v>
      </c>
      <c r="S74" s="470">
        <f t="shared" si="28"/>
        <v>0</v>
      </c>
      <c r="T74" s="471">
        <f t="shared" si="28"/>
        <v>0</v>
      </c>
    </row>
    <row r="75" spans="1:20" ht="12.75">
      <c r="A75" s="62"/>
      <c r="B75" s="162"/>
      <c r="C75" s="163"/>
      <c r="D75" s="165" t="s">
        <v>160</v>
      </c>
      <c r="E75" s="453">
        <f aca="true" t="shared" si="29" ref="E75:T75">E23+E36+E49+E62</f>
        <v>0</v>
      </c>
      <c r="F75" s="454">
        <f t="shared" si="29"/>
        <v>0</v>
      </c>
      <c r="G75" s="476">
        <f t="shared" si="29"/>
        <v>0</v>
      </c>
      <c r="H75" s="477">
        <f t="shared" si="29"/>
        <v>0</v>
      </c>
      <c r="I75" s="453">
        <f t="shared" si="29"/>
        <v>0</v>
      </c>
      <c r="J75" s="455">
        <f t="shared" si="29"/>
        <v>0</v>
      </c>
      <c r="K75" s="478">
        <f t="shared" si="29"/>
        <v>0</v>
      </c>
      <c r="L75" s="476">
        <f t="shared" si="29"/>
        <v>0</v>
      </c>
      <c r="M75" s="453">
        <f t="shared" si="29"/>
        <v>0</v>
      </c>
      <c r="N75" s="454">
        <f t="shared" si="29"/>
        <v>0</v>
      </c>
      <c r="O75" s="476">
        <f t="shared" si="29"/>
        <v>0</v>
      </c>
      <c r="P75" s="477">
        <f t="shared" si="29"/>
        <v>0</v>
      </c>
      <c r="Q75" s="455">
        <f t="shared" si="29"/>
        <v>0</v>
      </c>
      <c r="R75" s="455">
        <f t="shared" si="29"/>
        <v>0</v>
      </c>
      <c r="S75" s="478">
        <f t="shared" si="29"/>
        <v>0</v>
      </c>
      <c r="T75" s="479">
        <f t="shared" si="29"/>
        <v>0</v>
      </c>
    </row>
    <row r="76" spans="1:20" ht="12.75">
      <c r="A76" s="62"/>
      <c r="B76" s="162"/>
      <c r="C76" s="163"/>
      <c r="D76" s="166" t="s">
        <v>127</v>
      </c>
      <c r="E76" s="456">
        <f aca="true" t="shared" si="30" ref="E76:T76">E24+E37+E50+E63</f>
        <v>0</v>
      </c>
      <c r="F76" s="457">
        <f t="shared" si="30"/>
        <v>0</v>
      </c>
      <c r="G76" s="437">
        <f t="shared" si="30"/>
        <v>0</v>
      </c>
      <c r="H76" s="438">
        <f t="shared" si="30"/>
        <v>0</v>
      </c>
      <c r="I76" s="456">
        <f t="shared" si="30"/>
        <v>0</v>
      </c>
      <c r="J76" s="458">
        <f t="shared" si="30"/>
        <v>0</v>
      </c>
      <c r="K76" s="480">
        <f t="shared" si="30"/>
        <v>0</v>
      </c>
      <c r="L76" s="437">
        <f t="shared" si="30"/>
        <v>0</v>
      </c>
      <c r="M76" s="456">
        <f t="shared" si="30"/>
        <v>0</v>
      </c>
      <c r="N76" s="457">
        <f t="shared" si="30"/>
        <v>0</v>
      </c>
      <c r="O76" s="437">
        <f t="shared" si="30"/>
        <v>0</v>
      </c>
      <c r="P76" s="438">
        <f t="shared" si="30"/>
        <v>0</v>
      </c>
      <c r="Q76" s="458">
        <f t="shared" si="30"/>
        <v>0</v>
      </c>
      <c r="R76" s="458">
        <f t="shared" si="30"/>
        <v>0</v>
      </c>
      <c r="S76" s="480">
        <f t="shared" si="30"/>
        <v>0</v>
      </c>
      <c r="T76" s="481">
        <f t="shared" si="30"/>
        <v>0</v>
      </c>
    </row>
    <row r="77" spans="1:20" ht="13.5" thickBot="1">
      <c r="A77" s="62"/>
      <c r="B77" s="187"/>
      <c r="C77" s="188"/>
      <c r="D77" s="189" t="s">
        <v>54</v>
      </c>
      <c r="E77" s="459">
        <f>SUM(E65:E70)+SUM(E73:E76)</f>
        <v>0</v>
      </c>
      <c r="F77" s="460">
        <f>SUM(F65:F69)+SUM(F73:F76)</f>
        <v>0</v>
      </c>
      <c r="G77" s="482">
        <f>SUM(G65:G70)+SUM(G73:G76)</f>
        <v>0</v>
      </c>
      <c r="H77" s="483">
        <f>SUM(H65:H70)+SUM(H73:H76)</f>
        <v>0</v>
      </c>
      <c r="I77" s="459">
        <f>SUM(I65:I70)+SUM(I73:I76)</f>
        <v>0</v>
      </c>
      <c r="J77" s="461">
        <f>SUM(J65:J69)+SUM(J73:J76)</f>
        <v>0</v>
      </c>
      <c r="K77" s="484">
        <f>SUM(K65:K70)+SUM(K73:K76)</f>
        <v>0</v>
      </c>
      <c r="L77" s="482">
        <f>SUM(L65:L70)+SUM(L73:L76)</f>
        <v>0</v>
      </c>
      <c r="M77" s="459">
        <f>SUM(M65:M70)+SUM(M73:M76)</f>
        <v>0</v>
      </c>
      <c r="N77" s="460">
        <f>SUM(N65:N69)+SUM(N73:N76)</f>
        <v>0</v>
      </c>
      <c r="O77" s="482">
        <f>SUM(O65:O70)+SUM(O73:O76)</f>
        <v>0</v>
      </c>
      <c r="P77" s="483">
        <f>SUM(P65:P70)+SUM(P73:P76)</f>
        <v>0</v>
      </c>
      <c r="Q77" s="461">
        <f>SUM(Q65:Q70)+SUM(Q73:Q76)</f>
        <v>0</v>
      </c>
      <c r="R77" s="461">
        <f>SUM(R65:R69)+SUM(R73:R76)</f>
        <v>0</v>
      </c>
      <c r="S77" s="484">
        <f>SUM(S65:S70)+SUM(S73:S76)</f>
        <v>0</v>
      </c>
      <c r="T77" s="485">
        <f>SUM(T65:T70)+SUM(T73:T76)</f>
        <v>0</v>
      </c>
    </row>
    <row r="78" spans="1:13" ht="9" customHeight="1" thickTop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</row>
  </sheetData>
  <sheetProtection/>
  <mergeCells count="9">
    <mergeCell ref="M10:P10"/>
    <mergeCell ref="Q10:T10"/>
    <mergeCell ref="B7:T7"/>
    <mergeCell ref="I10:L10"/>
    <mergeCell ref="B8:F8"/>
    <mergeCell ref="B10:B11"/>
    <mergeCell ref="C10:C11"/>
    <mergeCell ref="D10:D11"/>
    <mergeCell ref="E10:H10"/>
  </mergeCells>
  <printOptions horizontalCentered="1"/>
  <pageMargins left="0.748031496062992" right="0.748031496062992" top="0.65" bottom="0.984251968503937" header="0.36" footer="0.511811023622047"/>
  <pageSetup horizontalDpi="600" verticalDpi="600" orientation="landscape" paperSize="9" scale="48" r:id="rId1"/>
  <headerFooter alignWithMargins="0">
    <oddFooter>&amp;CСтрана &amp;P од &amp;N</oddFooter>
  </headerFooter>
  <ignoredErrors>
    <ignoredError sqref="C52" numberStoredAsText="1"/>
    <ignoredError sqref="F25 R25 M25:P25 J25 F77 J77 N77 R77 F64 J64 N64 R64 F51 J51 M51:P51 R51 R38 M38:P38 J38 F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421875" style="61" customWidth="1"/>
    <col min="2" max="2" width="5.7109375" style="61" customWidth="1"/>
    <col min="3" max="3" width="7.7109375" style="61" customWidth="1"/>
    <col min="4" max="4" width="13.7109375" style="61" customWidth="1"/>
    <col min="5" max="10" width="8.7109375" style="61" customWidth="1"/>
    <col min="11" max="11" width="2.57421875" style="61" customWidth="1"/>
    <col min="12" max="16384" width="9.140625" style="61" customWidth="1"/>
  </cols>
  <sheetData>
    <row r="1" spans="1:11" ht="12.75">
      <c r="A1" s="45" t="s">
        <v>34</v>
      </c>
      <c r="B1" s="46"/>
      <c r="C1" s="45"/>
      <c r="D1" s="25"/>
      <c r="E1" s="25"/>
      <c r="F1" s="25"/>
      <c r="G1" s="62"/>
      <c r="H1" s="62"/>
      <c r="I1" s="62"/>
      <c r="J1" s="62"/>
      <c r="K1" s="62"/>
    </row>
    <row r="2" spans="1:11" ht="12.75">
      <c r="A2" s="45"/>
      <c r="B2" s="46"/>
      <c r="C2" s="45"/>
      <c r="D2" s="25"/>
      <c r="E2" s="25"/>
      <c r="F2" s="25"/>
      <c r="G2" s="62"/>
      <c r="H2" s="62"/>
      <c r="I2" s="62"/>
      <c r="J2" s="62"/>
      <c r="K2" s="62"/>
    </row>
    <row r="3" spans="1:11" ht="12.75">
      <c r="A3" s="24"/>
      <c r="B3" s="24" t="str">
        <f>+CONCATENATE('Poc.strana'!$A$22," ",'Poc.strana'!$C$22)</f>
        <v>Назив енергетског субјекта: </v>
      </c>
      <c r="C3" s="24"/>
      <c r="D3" s="25"/>
      <c r="E3" s="25"/>
      <c r="F3" s="25"/>
      <c r="G3" s="62"/>
      <c r="H3" s="62"/>
      <c r="I3" s="62"/>
      <c r="J3" s="62"/>
      <c r="K3" s="62"/>
    </row>
    <row r="4" spans="1:11" ht="12.75">
      <c r="A4" s="24"/>
      <c r="B4" s="24" t="str">
        <f>+CONCATENATE('Poc.strana'!$A$35," ",'Poc.strana'!$C$35)</f>
        <v>Датум обраде: </v>
      </c>
      <c r="C4" s="24"/>
      <c r="D4" s="25"/>
      <c r="E4" s="25"/>
      <c r="F4" s="25"/>
      <c r="G4" s="62"/>
      <c r="H4" s="62"/>
      <c r="I4" s="62"/>
      <c r="J4" s="62"/>
      <c r="K4" s="62"/>
    </row>
    <row r="5" spans="1:11" ht="12.75">
      <c r="A5" s="46"/>
      <c r="B5" s="33"/>
      <c r="C5" s="27"/>
      <c r="D5" s="25"/>
      <c r="E5" s="25"/>
      <c r="F5" s="25"/>
      <c r="G5" s="62"/>
      <c r="H5" s="62"/>
      <c r="I5" s="62"/>
      <c r="J5" s="62"/>
      <c r="K5" s="62"/>
    </row>
    <row r="6" spans="1:11" ht="12.75">
      <c r="A6" s="25"/>
      <c r="B6" s="33"/>
      <c r="C6" s="48"/>
      <c r="D6" s="48"/>
      <c r="E6" s="25"/>
      <c r="F6" s="25"/>
      <c r="G6" s="62"/>
      <c r="H6" s="62"/>
      <c r="I6" s="62"/>
      <c r="J6" s="62"/>
      <c r="K6" s="62"/>
    </row>
    <row r="7" spans="1:11" ht="12.75">
      <c r="A7" s="25"/>
      <c r="B7" s="25" t="str">
        <f>CONCATENATE("Табела ЕТ-5-4. ДУЖИНА МРЕЖЕ ЗАТВОРЕНОГ ДИСТРИБУТИВНОГ СИСТЕМА - СТАЊЕ НА КРАЈУ"," ",'Poc.strana'!C25,". ГОДИНЕ")</f>
        <v>Табела ЕТ-5-4. ДУЖИНА МРЕЖЕ ЗАТВОРЕНОГ ДИСТРИБУТИВНОГ СИСТЕМА - СТАЊЕ НА КРАЈУ 2022. ГОДИНЕ</v>
      </c>
      <c r="C7" s="25"/>
      <c r="D7" s="25"/>
      <c r="E7" s="25"/>
      <c r="F7" s="25"/>
      <c r="G7" s="25"/>
      <c r="H7" s="25"/>
      <c r="I7" s="25"/>
      <c r="J7" s="25"/>
      <c r="K7" s="62"/>
    </row>
    <row r="8" spans="1:11" ht="12.75">
      <c r="A8" s="24"/>
      <c r="B8" s="570"/>
      <c r="C8" s="570"/>
      <c r="D8" s="570"/>
      <c r="E8" s="570"/>
      <c r="F8" s="570"/>
      <c r="G8" s="62"/>
      <c r="H8" s="62"/>
      <c r="I8" s="62"/>
      <c r="J8" s="62"/>
      <c r="K8" s="62"/>
    </row>
    <row r="9" spans="1:11" ht="13.5" thickBot="1">
      <c r="A9" s="24"/>
      <c r="B9" s="44"/>
      <c r="C9" s="44"/>
      <c r="D9" s="44"/>
      <c r="E9" s="44"/>
      <c r="F9" s="44"/>
      <c r="G9" s="62"/>
      <c r="H9" s="62"/>
      <c r="I9" s="62"/>
      <c r="J9" s="62"/>
      <c r="K9" s="62"/>
    </row>
    <row r="10" spans="1:11" ht="13.5" thickTop="1">
      <c r="A10" s="62"/>
      <c r="B10" s="571" t="s">
        <v>0</v>
      </c>
      <c r="C10" s="573" t="s">
        <v>17</v>
      </c>
      <c r="D10" s="573" t="s">
        <v>93</v>
      </c>
      <c r="E10" s="564" t="s">
        <v>249</v>
      </c>
      <c r="F10" s="565"/>
      <c r="G10" s="566"/>
      <c r="H10" s="569" t="s">
        <v>126</v>
      </c>
      <c r="I10" s="565"/>
      <c r="J10" s="568"/>
      <c r="K10" s="62"/>
    </row>
    <row r="11" spans="1:11" ht="38.25">
      <c r="A11" s="62"/>
      <c r="B11" s="572"/>
      <c r="C11" s="574"/>
      <c r="D11" s="574"/>
      <c r="E11" s="152" t="s">
        <v>94</v>
      </c>
      <c r="F11" s="153" t="s">
        <v>120</v>
      </c>
      <c r="G11" s="154" t="s">
        <v>103</v>
      </c>
      <c r="H11" s="152" t="s">
        <v>94</v>
      </c>
      <c r="I11" s="153" t="s">
        <v>120</v>
      </c>
      <c r="J11" s="155" t="s">
        <v>103</v>
      </c>
      <c r="K11" s="62"/>
    </row>
    <row r="12" spans="1:11" ht="12.75">
      <c r="A12" s="62"/>
      <c r="B12" s="156"/>
      <c r="C12" s="157" t="s">
        <v>21</v>
      </c>
      <c r="D12" s="157"/>
      <c r="E12" s="158" t="s">
        <v>95</v>
      </c>
      <c r="F12" s="159"/>
      <c r="G12" s="160"/>
      <c r="H12" s="158" t="s">
        <v>95</v>
      </c>
      <c r="I12" s="159"/>
      <c r="J12" s="161"/>
      <c r="K12" s="62"/>
    </row>
    <row r="13" spans="1:11" ht="12.75">
      <c r="A13" s="62"/>
      <c r="B13" s="194">
        <v>1</v>
      </c>
      <c r="C13" s="195">
        <v>110</v>
      </c>
      <c r="D13" s="174" t="s">
        <v>121</v>
      </c>
      <c r="E13" s="229"/>
      <c r="F13" s="230"/>
      <c r="G13" s="231"/>
      <c r="H13" s="229"/>
      <c r="I13" s="230"/>
      <c r="J13" s="232"/>
      <c r="K13" s="62"/>
    </row>
    <row r="14" spans="1:11" ht="12.75">
      <c r="A14" s="62"/>
      <c r="B14" s="162"/>
      <c r="C14" s="163"/>
      <c r="D14" s="165" t="s">
        <v>122</v>
      </c>
      <c r="E14" s="233"/>
      <c r="F14" s="234"/>
      <c r="G14" s="235"/>
      <c r="H14" s="233"/>
      <c r="I14" s="234"/>
      <c r="J14" s="236"/>
      <c r="K14" s="62"/>
    </row>
    <row r="15" spans="1:11" ht="12.75">
      <c r="A15" s="62"/>
      <c r="B15" s="162"/>
      <c r="C15" s="163"/>
      <c r="D15" s="166" t="s">
        <v>123</v>
      </c>
      <c r="E15" s="237"/>
      <c r="F15" s="238"/>
      <c r="G15" s="239"/>
      <c r="H15" s="237"/>
      <c r="I15" s="238"/>
      <c r="J15" s="240"/>
      <c r="K15" s="62"/>
    </row>
    <row r="16" spans="1:11" ht="12.75">
      <c r="A16" s="62"/>
      <c r="B16" s="162"/>
      <c r="C16" s="163"/>
      <c r="D16" s="196" t="s">
        <v>96</v>
      </c>
      <c r="E16" s="197">
        <f aca="true" t="shared" si="0" ref="E16:J16">E13+E14+E15</f>
        <v>0</v>
      </c>
      <c r="F16" s="198">
        <f t="shared" si="0"/>
        <v>0</v>
      </c>
      <c r="G16" s="199">
        <f t="shared" si="0"/>
        <v>0</v>
      </c>
      <c r="H16" s="197">
        <f t="shared" si="0"/>
        <v>0</v>
      </c>
      <c r="I16" s="198">
        <f t="shared" si="0"/>
        <v>0</v>
      </c>
      <c r="J16" s="200">
        <f t="shared" si="0"/>
        <v>0</v>
      </c>
      <c r="K16" s="62"/>
    </row>
    <row r="17" spans="1:11" ht="12.75">
      <c r="A17" s="62"/>
      <c r="B17" s="162"/>
      <c r="C17" s="163"/>
      <c r="D17" s="169" t="s">
        <v>97</v>
      </c>
      <c r="E17" s="241"/>
      <c r="F17" s="303"/>
      <c r="G17" s="242"/>
      <c r="H17" s="241"/>
      <c r="I17" s="303"/>
      <c r="J17" s="243"/>
      <c r="K17" s="62"/>
    </row>
    <row r="18" spans="1:11" ht="12.75">
      <c r="A18" s="62"/>
      <c r="B18" s="167"/>
      <c r="C18" s="168"/>
      <c r="D18" s="169" t="s">
        <v>98</v>
      </c>
      <c r="E18" s="170">
        <f aca="true" t="shared" si="1" ref="E18:J18">E16+E17</f>
        <v>0</v>
      </c>
      <c r="F18" s="171">
        <f t="shared" si="1"/>
        <v>0</v>
      </c>
      <c r="G18" s="172">
        <f t="shared" si="1"/>
        <v>0</v>
      </c>
      <c r="H18" s="170">
        <f t="shared" si="1"/>
        <v>0</v>
      </c>
      <c r="I18" s="171">
        <f t="shared" si="1"/>
        <v>0</v>
      </c>
      <c r="J18" s="173">
        <f t="shared" si="1"/>
        <v>0</v>
      </c>
      <c r="K18" s="62"/>
    </row>
    <row r="19" spans="1:11" ht="12.75">
      <c r="A19" s="62"/>
      <c r="B19" s="162">
        <v>2</v>
      </c>
      <c r="C19" s="163">
        <v>35</v>
      </c>
      <c r="D19" s="164" t="s">
        <v>121</v>
      </c>
      <c r="E19" s="229"/>
      <c r="F19" s="230"/>
      <c r="G19" s="231"/>
      <c r="H19" s="229"/>
      <c r="I19" s="230"/>
      <c r="J19" s="232"/>
      <c r="K19" s="62"/>
    </row>
    <row r="20" spans="1:11" ht="12.75">
      <c r="A20" s="62"/>
      <c r="B20" s="162"/>
      <c r="C20" s="163"/>
      <c r="D20" s="165" t="s">
        <v>122</v>
      </c>
      <c r="E20" s="233"/>
      <c r="F20" s="234"/>
      <c r="G20" s="235"/>
      <c r="H20" s="233"/>
      <c r="I20" s="234"/>
      <c r="J20" s="236"/>
      <c r="K20" s="62"/>
    </row>
    <row r="21" spans="1:11" ht="12.75">
      <c r="A21" s="62"/>
      <c r="B21" s="162"/>
      <c r="C21" s="163"/>
      <c r="D21" s="166" t="s">
        <v>123</v>
      </c>
      <c r="E21" s="237"/>
      <c r="F21" s="238"/>
      <c r="G21" s="239"/>
      <c r="H21" s="237"/>
      <c r="I21" s="238"/>
      <c r="J21" s="240"/>
      <c r="K21" s="62"/>
    </row>
    <row r="22" spans="1:11" ht="12.75">
      <c r="A22" s="62"/>
      <c r="B22" s="162"/>
      <c r="C22" s="163"/>
      <c r="D22" s="196" t="s">
        <v>96</v>
      </c>
      <c r="E22" s="197">
        <f aca="true" t="shared" si="2" ref="E22:J22">E19+E20+E21</f>
        <v>0</v>
      </c>
      <c r="F22" s="198">
        <f t="shared" si="2"/>
        <v>0</v>
      </c>
      <c r="G22" s="199">
        <f t="shared" si="2"/>
        <v>0</v>
      </c>
      <c r="H22" s="197">
        <f t="shared" si="2"/>
        <v>0</v>
      </c>
      <c r="I22" s="198">
        <f t="shared" si="2"/>
        <v>0</v>
      </c>
      <c r="J22" s="200">
        <f t="shared" si="2"/>
        <v>0</v>
      </c>
      <c r="K22" s="62"/>
    </row>
    <row r="23" spans="1:11" ht="12.75">
      <c r="A23" s="62"/>
      <c r="B23" s="162"/>
      <c r="C23" s="163"/>
      <c r="D23" s="169" t="s">
        <v>97</v>
      </c>
      <c r="E23" s="241"/>
      <c r="F23" s="303"/>
      <c r="G23" s="242"/>
      <c r="H23" s="241"/>
      <c r="I23" s="303"/>
      <c r="J23" s="243"/>
      <c r="K23" s="62"/>
    </row>
    <row r="24" spans="1:11" ht="12.75">
      <c r="A24" s="62"/>
      <c r="B24" s="167"/>
      <c r="C24" s="168"/>
      <c r="D24" s="169" t="s">
        <v>99</v>
      </c>
      <c r="E24" s="170">
        <f aca="true" t="shared" si="3" ref="E24:J24">E22+E23</f>
        <v>0</v>
      </c>
      <c r="F24" s="171">
        <f t="shared" si="3"/>
        <v>0</v>
      </c>
      <c r="G24" s="172">
        <f t="shared" si="3"/>
        <v>0</v>
      </c>
      <c r="H24" s="170">
        <f t="shared" si="3"/>
        <v>0</v>
      </c>
      <c r="I24" s="171">
        <f t="shared" si="3"/>
        <v>0</v>
      </c>
      <c r="J24" s="173">
        <f t="shared" si="3"/>
        <v>0</v>
      </c>
      <c r="K24" s="62"/>
    </row>
    <row r="25" spans="1:11" ht="12.75">
      <c r="A25" s="62"/>
      <c r="B25" s="162">
        <v>3</v>
      </c>
      <c r="C25" s="163">
        <v>20</v>
      </c>
      <c r="D25" s="164" t="s">
        <v>121</v>
      </c>
      <c r="E25" s="229"/>
      <c r="F25" s="230"/>
      <c r="G25" s="231"/>
      <c r="H25" s="229"/>
      <c r="I25" s="230"/>
      <c r="J25" s="232"/>
      <c r="K25" s="62"/>
    </row>
    <row r="26" spans="1:11" ht="12.75">
      <c r="A26" s="62"/>
      <c r="B26" s="162"/>
      <c r="C26" s="163"/>
      <c r="D26" s="165" t="s">
        <v>122</v>
      </c>
      <c r="E26" s="233"/>
      <c r="F26" s="234"/>
      <c r="G26" s="235"/>
      <c r="H26" s="233"/>
      <c r="I26" s="234"/>
      <c r="J26" s="236"/>
      <c r="K26" s="62"/>
    </row>
    <row r="27" spans="1:11" ht="12.75">
      <c r="A27" s="62"/>
      <c r="B27" s="162"/>
      <c r="C27" s="163"/>
      <c r="D27" s="166" t="s">
        <v>123</v>
      </c>
      <c r="E27" s="237"/>
      <c r="F27" s="238"/>
      <c r="G27" s="239"/>
      <c r="H27" s="237"/>
      <c r="I27" s="238"/>
      <c r="J27" s="240"/>
      <c r="K27" s="62"/>
    </row>
    <row r="28" spans="1:11" ht="12.75">
      <c r="A28" s="62"/>
      <c r="B28" s="162"/>
      <c r="C28" s="163"/>
      <c r="D28" s="196" t="s">
        <v>96</v>
      </c>
      <c r="E28" s="197">
        <f aca="true" t="shared" si="4" ref="E28:J28">E25+E26+E27</f>
        <v>0</v>
      </c>
      <c r="F28" s="198">
        <f t="shared" si="4"/>
        <v>0</v>
      </c>
      <c r="G28" s="199">
        <f t="shared" si="4"/>
        <v>0</v>
      </c>
      <c r="H28" s="197">
        <f t="shared" si="4"/>
        <v>0</v>
      </c>
      <c r="I28" s="198">
        <f t="shared" si="4"/>
        <v>0</v>
      </c>
      <c r="J28" s="200">
        <f t="shared" si="4"/>
        <v>0</v>
      </c>
      <c r="K28" s="62"/>
    </row>
    <row r="29" spans="1:11" ht="12.75">
      <c r="A29" s="62"/>
      <c r="B29" s="162"/>
      <c r="C29" s="163"/>
      <c r="D29" s="169" t="s">
        <v>97</v>
      </c>
      <c r="E29" s="241"/>
      <c r="F29" s="303"/>
      <c r="G29" s="242"/>
      <c r="H29" s="241"/>
      <c r="I29" s="303"/>
      <c r="J29" s="243"/>
      <c r="K29" s="62"/>
    </row>
    <row r="30" spans="1:11" ht="12.75">
      <c r="A30" s="62"/>
      <c r="B30" s="167"/>
      <c r="C30" s="168"/>
      <c r="D30" s="169" t="s">
        <v>100</v>
      </c>
      <c r="E30" s="170">
        <f aca="true" t="shared" si="5" ref="E30:J30">E28+E29</f>
        <v>0</v>
      </c>
      <c r="F30" s="171">
        <f t="shared" si="5"/>
        <v>0</v>
      </c>
      <c r="G30" s="172">
        <f t="shared" si="5"/>
        <v>0</v>
      </c>
      <c r="H30" s="170">
        <f t="shared" si="5"/>
        <v>0</v>
      </c>
      <c r="I30" s="171">
        <f t="shared" si="5"/>
        <v>0</v>
      </c>
      <c r="J30" s="173">
        <f t="shared" si="5"/>
        <v>0</v>
      </c>
      <c r="K30" s="62"/>
    </row>
    <row r="31" spans="1:11" ht="12.75">
      <c r="A31" s="62"/>
      <c r="B31" s="162">
        <v>4</v>
      </c>
      <c r="C31" s="163" t="s">
        <v>250</v>
      </c>
      <c r="D31" s="164" t="s">
        <v>121</v>
      </c>
      <c r="E31" s="229"/>
      <c r="F31" s="230"/>
      <c r="G31" s="231"/>
      <c r="H31" s="229"/>
      <c r="I31" s="230"/>
      <c r="J31" s="232"/>
      <c r="K31" s="62"/>
    </row>
    <row r="32" spans="1:11" ht="12.75">
      <c r="A32" s="62"/>
      <c r="B32" s="162"/>
      <c r="C32" s="163"/>
      <c r="D32" s="165" t="s">
        <v>122</v>
      </c>
      <c r="E32" s="233"/>
      <c r="F32" s="234"/>
      <c r="G32" s="235"/>
      <c r="H32" s="233"/>
      <c r="I32" s="234"/>
      <c r="J32" s="236"/>
      <c r="K32" s="62"/>
    </row>
    <row r="33" spans="1:11" ht="12.75">
      <c r="A33" s="62"/>
      <c r="B33" s="162"/>
      <c r="C33" s="163"/>
      <c r="D33" s="166" t="s">
        <v>123</v>
      </c>
      <c r="E33" s="237"/>
      <c r="F33" s="238"/>
      <c r="G33" s="239"/>
      <c r="H33" s="237"/>
      <c r="I33" s="238"/>
      <c r="J33" s="240"/>
      <c r="K33" s="62"/>
    </row>
    <row r="34" spans="1:11" ht="12.75">
      <c r="A34" s="62"/>
      <c r="B34" s="162"/>
      <c r="C34" s="163"/>
      <c r="D34" s="196" t="s">
        <v>96</v>
      </c>
      <c r="E34" s="197">
        <f aca="true" t="shared" si="6" ref="E34:J34">E31+E32+E33</f>
        <v>0</v>
      </c>
      <c r="F34" s="198">
        <f t="shared" si="6"/>
        <v>0</v>
      </c>
      <c r="G34" s="199">
        <f t="shared" si="6"/>
        <v>0</v>
      </c>
      <c r="H34" s="197">
        <f t="shared" si="6"/>
        <v>0</v>
      </c>
      <c r="I34" s="198">
        <f t="shared" si="6"/>
        <v>0</v>
      </c>
      <c r="J34" s="200">
        <f t="shared" si="6"/>
        <v>0</v>
      </c>
      <c r="K34" s="62"/>
    </row>
    <row r="35" spans="1:11" ht="12.75">
      <c r="A35" s="62"/>
      <c r="B35" s="162"/>
      <c r="C35" s="163"/>
      <c r="D35" s="169" t="s">
        <v>97</v>
      </c>
      <c r="E35" s="241"/>
      <c r="F35" s="303"/>
      <c r="G35" s="242"/>
      <c r="H35" s="241"/>
      <c r="I35" s="303"/>
      <c r="J35" s="243"/>
      <c r="K35" s="62"/>
    </row>
    <row r="36" spans="1:11" ht="12.75">
      <c r="A36" s="62"/>
      <c r="B36" s="167"/>
      <c r="C36" s="168"/>
      <c r="D36" s="169" t="s">
        <v>261</v>
      </c>
      <c r="E36" s="170">
        <f aca="true" t="shared" si="7" ref="E36:J36">E34+E35</f>
        <v>0</v>
      </c>
      <c r="F36" s="171">
        <f t="shared" si="7"/>
        <v>0</v>
      </c>
      <c r="G36" s="172">
        <f t="shared" si="7"/>
        <v>0</v>
      </c>
      <c r="H36" s="170">
        <f t="shared" si="7"/>
        <v>0</v>
      </c>
      <c r="I36" s="171">
        <f t="shared" si="7"/>
        <v>0</v>
      </c>
      <c r="J36" s="173">
        <f t="shared" si="7"/>
        <v>0</v>
      </c>
      <c r="K36" s="62"/>
    </row>
    <row r="37" spans="1:11" ht="12.75">
      <c r="A37" s="62"/>
      <c r="B37" s="162">
        <v>5</v>
      </c>
      <c r="C37" s="163" t="s">
        <v>124</v>
      </c>
      <c r="D37" s="164" t="s">
        <v>121</v>
      </c>
      <c r="E37" s="229"/>
      <c r="F37" s="230"/>
      <c r="G37" s="231"/>
      <c r="H37" s="229"/>
      <c r="I37" s="230"/>
      <c r="J37" s="232"/>
      <c r="K37" s="62"/>
    </row>
    <row r="38" spans="1:11" ht="12.75">
      <c r="A38" s="62"/>
      <c r="B38" s="162"/>
      <c r="C38" s="163"/>
      <c r="D38" s="165" t="s">
        <v>122</v>
      </c>
      <c r="E38" s="233"/>
      <c r="F38" s="234"/>
      <c r="G38" s="235"/>
      <c r="H38" s="233"/>
      <c r="I38" s="234"/>
      <c r="J38" s="236"/>
      <c r="K38" s="62"/>
    </row>
    <row r="39" spans="1:11" ht="12.75">
      <c r="A39" s="62"/>
      <c r="B39" s="162"/>
      <c r="C39" s="163"/>
      <c r="D39" s="166" t="s">
        <v>123</v>
      </c>
      <c r="E39" s="237"/>
      <c r="F39" s="238"/>
      <c r="G39" s="239"/>
      <c r="H39" s="237"/>
      <c r="I39" s="238"/>
      <c r="J39" s="240"/>
      <c r="K39" s="62"/>
    </row>
    <row r="40" spans="1:11" ht="12.75">
      <c r="A40" s="62"/>
      <c r="B40" s="162"/>
      <c r="C40" s="163"/>
      <c r="D40" s="196" t="s">
        <v>96</v>
      </c>
      <c r="E40" s="197">
        <f aca="true" t="shared" si="8" ref="E40:J40">E37+E38+E39</f>
        <v>0</v>
      </c>
      <c r="F40" s="198">
        <f t="shared" si="8"/>
        <v>0</v>
      </c>
      <c r="G40" s="199">
        <f t="shared" si="8"/>
        <v>0</v>
      </c>
      <c r="H40" s="197">
        <f t="shared" si="8"/>
        <v>0</v>
      </c>
      <c r="I40" s="198">
        <f t="shared" si="8"/>
        <v>0</v>
      </c>
      <c r="J40" s="200">
        <f t="shared" si="8"/>
        <v>0</v>
      </c>
      <c r="K40" s="62"/>
    </row>
    <row r="41" spans="1:11" ht="12.75">
      <c r="A41" s="62"/>
      <c r="B41" s="162"/>
      <c r="C41" s="163"/>
      <c r="D41" s="169" t="s">
        <v>97</v>
      </c>
      <c r="E41" s="241"/>
      <c r="F41" s="303"/>
      <c r="G41" s="242"/>
      <c r="H41" s="241"/>
      <c r="I41" s="303"/>
      <c r="J41" s="243"/>
      <c r="K41" s="62"/>
    </row>
    <row r="42" spans="1:11" ht="12.75">
      <c r="A42" s="62"/>
      <c r="B42" s="167"/>
      <c r="C42" s="168"/>
      <c r="D42" s="169" t="s">
        <v>101</v>
      </c>
      <c r="E42" s="170">
        <f aca="true" t="shared" si="9" ref="E42:J42">E40+E41</f>
        <v>0</v>
      </c>
      <c r="F42" s="171">
        <f t="shared" si="9"/>
        <v>0</v>
      </c>
      <c r="G42" s="172">
        <f t="shared" si="9"/>
        <v>0</v>
      </c>
      <c r="H42" s="170">
        <f t="shared" si="9"/>
        <v>0</v>
      </c>
      <c r="I42" s="171">
        <f t="shared" si="9"/>
        <v>0</v>
      </c>
      <c r="J42" s="173">
        <f t="shared" si="9"/>
        <v>0</v>
      </c>
      <c r="K42" s="62"/>
    </row>
    <row r="43" spans="1:11" ht="12.75">
      <c r="A43" s="62"/>
      <c r="B43" s="162">
        <v>6</v>
      </c>
      <c r="C43" s="163" t="s">
        <v>102</v>
      </c>
      <c r="D43" s="164" t="s">
        <v>121</v>
      </c>
      <c r="E43" s="175">
        <f aca="true" t="shared" si="10" ref="E43:J43">E37+E31+E25+E19+E13</f>
        <v>0</v>
      </c>
      <c r="F43" s="176">
        <f t="shared" si="10"/>
        <v>0</v>
      </c>
      <c r="G43" s="177">
        <f t="shared" si="10"/>
        <v>0</v>
      </c>
      <c r="H43" s="175">
        <f t="shared" si="10"/>
        <v>0</v>
      </c>
      <c r="I43" s="176">
        <f t="shared" si="10"/>
        <v>0</v>
      </c>
      <c r="J43" s="178">
        <f t="shared" si="10"/>
        <v>0</v>
      </c>
      <c r="K43" s="62"/>
    </row>
    <row r="44" spans="1:11" ht="12.75">
      <c r="A44" s="62"/>
      <c r="B44" s="162"/>
      <c r="C44" s="163"/>
      <c r="D44" s="165" t="s">
        <v>122</v>
      </c>
      <c r="E44" s="179">
        <f aca="true" t="shared" si="11" ref="E44:J45">E38+E32+E26+E20+E14</f>
        <v>0</v>
      </c>
      <c r="F44" s="180">
        <f t="shared" si="11"/>
        <v>0</v>
      </c>
      <c r="G44" s="181">
        <f t="shared" si="11"/>
        <v>0</v>
      </c>
      <c r="H44" s="179">
        <f t="shared" si="11"/>
        <v>0</v>
      </c>
      <c r="I44" s="180">
        <f t="shared" si="11"/>
        <v>0</v>
      </c>
      <c r="J44" s="182">
        <f t="shared" si="11"/>
        <v>0</v>
      </c>
      <c r="K44" s="62"/>
    </row>
    <row r="45" spans="1:11" ht="12.75">
      <c r="A45" s="62"/>
      <c r="B45" s="162"/>
      <c r="C45" s="163"/>
      <c r="D45" s="166" t="s">
        <v>123</v>
      </c>
      <c r="E45" s="183">
        <f t="shared" si="11"/>
        <v>0</v>
      </c>
      <c r="F45" s="184">
        <f t="shared" si="11"/>
        <v>0</v>
      </c>
      <c r="G45" s="185">
        <f t="shared" si="11"/>
        <v>0</v>
      </c>
      <c r="H45" s="183">
        <f t="shared" si="11"/>
        <v>0</v>
      </c>
      <c r="I45" s="184">
        <f t="shared" si="11"/>
        <v>0</v>
      </c>
      <c r="J45" s="186">
        <f t="shared" si="11"/>
        <v>0</v>
      </c>
      <c r="K45" s="62"/>
    </row>
    <row r="46" spans="1:11" ht="12.75">
      <c r="A46" s="62"/>
      <c r="B46" s="162"/>
      <c r="C46" s="163"/>
      <c r="D46" s="196" t="s">
        <v>96</v>
      </c>
      <c r="E46" s="197">
        <f aca="true" t="shared" si="12" ref="E46:J46">E43+E44+E45</f>
        <v>0</v>
      </c>
      <c r="F46" s="198">
        <f t="shared" si="12"/>
        <v>0</v>
      </c>
      <c r="G46" s="199">
        <f t="shared" si="12"/>
        <v>0</v>
      </c>
      <c r="H46" s="197">
        <f t="shared" si="12"/>
        <v>0</v>
      </c>
      <c r="I46" s="198">
        <f t="shared" si="12"/>
        <v>0</v>
      </c>
      <c r="J46" s="200">
        <f t="shared" si="12"/>
        <v>0</v>
      </c>
      <c r="K46" s="62"/>
    </row>
    <row r="47" spans="1:11" ht="12.75">
      <c r="A47" s="62"/>
      <c r="B47" s="162"/>
      <c r="C47" s="163"/>
      <c r="D47" s="169" t="s">
        <v>97</v>
      </c>
      <c r="E47" s="299">
        <f aca="true" t="shared" si="13" ref="E47:J47">E41+E35+E29+E23+E17</f>
        <v>0</v>
      </c>
      <c r="F47" s="300">
        <f t="shared" si="13"/>
        <v>0</v>
      </c>
      <c r="G47" s="301">
        <f t="shared" si="13"/>
        <v>0</v>
      </c>
      <c r="H47" s="299">
        <f t="shared" si="13"/>
        <v>0</v>
      </c>
      <c r="I47" s="300">
        <f t="shared" si="13"/>
        <v>0</v>
      </c>
      <c r="J47" s="302">
        <f t="shared" si="13"/>
        <v>0</v>
      </c>
      <c r="K47" s="62"/>
    </row>
    <row r="48" spans="1:11" ht="13.5" thickBot="1">
      <c r="A48" s="62"/>
      <c r="B48" s="187"/>
      <c r="C48" s="188"/>
      <c r="D48" s="189" t="s">
        <v>125</v>
      </c>
      <c r="E48" s="190">
        <f aca="true" t="shared" si="14" ref="E48:J48">E46+E47</f>
        <v>0</v>
      </c>
      <c r="F48" s="191">
        <f t="shared" si="14"/>
        <v>0</v>
      </c>
      <c r="G48" s="192">
        <f t="shared" si="14"/>
        <v>0</v>
      </c>
      <c r="H48" s="190">
        <f t="shared" si="14"/>
        <v>0</v>
      </c>
      <c r="I48" s="191">
        <f t="shared" si="14"/>
        <v>0</v>
      </c>
      <c r="J48" s="193">
        <f t="shared" si="14"/>
        <v>0</v>
      </c>
      <c r="K48" s="62"/>
    </row>
    <row r="49" spans="1:11" ht="13.5" thickTop="1">
      <c r="A49" s="62"/>
      <c r="B49" s="62" t="s">
        <v>142</v>
      </c>
      <c r="C49" s="62"/>
      <c r="D49" s="62"/>
      <c r="E49" s="62"/>
      <c r="F49" s="62"/>
      <c r="G49" s="62"/>
      <c r="H49" s="62"/>
      <c r="I49" s="62"/>
      <c r="J49" s="62"/>
      <c r="K49" s="62"/>
    </row>
    <row r="50" spans="3:10" ht="27" customHeight="1">
      <c r="C50" s="575" t="s">
        <v>144</v>
      </c>
      <c r="D50" s="575"/>
      <c r="E50" s="575"/>
      <c r="F50" s="575"/>
      <c r="G50" s="575"/>
      <c r="H50" s="575"/>
      <c r="I50" s="575"/>
      <c r="J50" s="575"/>
    </row>
    <row r="51" spans="3:10" ht="36.75" customHeight="1">
      <c r="C51" s="575" t="s">
        <v>143</v>
      </c>
      <c r="D51" s="575"/>
      <c r="E51" s="575"/>
      <c r="F51" s="575"/>
      <c r="G51" s="575"/>
      <c r="H51" s="575"/>
      <c r="I51" s="575"/>
      <c r="J51" s="575"/>
    </row>
    <row r="52" spans="3:10" ht="15.75" customHeight="1">
      <c r="C52" s="575" t="s">
        <v>145</v>
      </c>
      <c r="D52" s="575"/>
      <c r="E52" s="575"/>
      <c r="F52" s="575"/>
      <c r="G52" s="575"/>
      <c r="H52" s="575"/>
      <c r="I52" s="575"/>
      <c r="J52" s="575"/>
    </row>
    <row r="53" spans="3:10" ht="15.75" customHeight="1">
      <c r="C53" s="575" t="s">
        <v>146</v>
      </c>
      <c r="D53" s="575"/>
      <c r="E53" s="575"/>
      <c r="F53" s="575"/>
      <c r="G53" s="575"/>
      <c r="H53" s="575"/>
      <c r="I53" s="575"/>
      <c r="J53" s="575"/>
    </row>
  </sheetData>
  <sheetProtection/>
  <mergeCells count="10">
    <mergeCell ref="C51:J51"/>
    <mergeCell ref="C52:J52"/>
    <mergeCell ref="C53:J53"/>
    <mergeCell ref="H10:J10"/>
    <mergeCell ref="B8:F8"/>
    <mergeCell ref="B10:B11"/>
    <mergeCell ref="C10:C11"/>
    <mergeCell ref="D10:D11"/>
    <mergeCell ref="E10:G10"/>
    <mergeCell ref="C50:J50"/>
  </mergeCells>
  <printOptions horizontalCentered="1"/>
  <pageMargins left="0.7480314960629921" right="0.7480314960629921" top="0.5511811023622047" bottom="0.984251968503937" header="0.3937007874015748" footer="0.5118110236220472"/>
  <pageSetup horizontalDpi="600" verticalDpi="600" orientation="portrait" paperSize="9" r:id="rId1"/>
  <headerFooter alignWithMargins="0">
    <oddFooter>&amp;CСтрана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8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6.421875" style="2" customWidth="1"/>
    <col min="3" max="3" width="19.7109375" style="7" customWidth="1"/>
    <col min="4" max="4" width="23.00390625" style="7" customWidth="1"/>
    <col min="5" max="5" width="21.421875" style="2" customWidth="1"/>
    <col min="6" max="6" width="22.421875" style="2" customWidth="1"/>
    <col min="7" max="7" width="4.8515625" style="2" customWidth="1"/>
    <col min="8" max="16384" width="9.140625" style="2" customWidth="1"/>
  </cols>
  <sheetData>
    <row r="1" spans="1:7" ht="12.75" customHeight="1">
      <c r="A1" s="22" t="s">
        <v>34</v>
      </c>
      <c r="B1" s="23"/>
      <c r="C1" s="22"/>
      <c r="D1" s="201"/>
      <c r="E1" s="201"/>
      <c r="F1" s="201"/>
      <c r="G1" s="12"/>
    </row>
    <row r="2" spans="1:7" ht="12.75" customHeight="1">
      <c r="A2" s="22"/>
      <c r="B2" s="23"/>
      <c r="C2" s="22"/>
      <c r="D2" s="202"/>
      <c r="E2" s="202"/>
      <c r="F2" s="202"/>
      <c r="G2" s="13"/>
    </row>
    <row r="3" spans="1:7" ht="12.75" customHeight="1">
      <c r="A3" s="24"/>
      <c r="B3" s="24" t="str">
        <f>+CONCATENATE('Poc.strana'!$A$22," ",'Poc.strana'!$C$22)</f>
        <v>Назив енергетског субјекта: </v>
      </c>
      <c r="C3" s="24"/>
      <c r="D3" s="202"/>
      <c r="E3" s="202"/>
      <c r="F3" s="202"/>
      <c r="G3" s="13"/>
    </row>
    <row r="4" spans="1:7" ht="12.75" customHeight="1">
      <c r="A4" s="24"/>
      <c r="B4" s="24" t="str">
        <f>+CONCATENATE('Poc.strana'!$A$35," ",'Poc.strana'!$C$35)</f>
        <v>Датум обраде: </v>
      </c>
      <c r="C4" s="24"/>
      <c r="D4" s="202"/>
      <c r="E4" s="202"/>
      <c r="F4" s="202"/>
      <c r="G4" s="13"/>
    </row>
    <row r="5" spans="1:64" s="3" customFormat="1" ht="12.75" customHeight="1">
      <c r="A5" s="23"/>
      <c r="B5" s="26"/>
      <c r="C5" s="27"/>
      <c r="D5" s="25"/>
      <c r="E5" s="25"/>
      <c r="F5" s="25"/>
      <c r="G5" s="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7" s="3" customFormat="1" ht="12.75" customHeight="1">
      <c r="A6" s="21"/>
      <c r="B6" s="27"/>
      <c r="C6" s="34"/>
      <c r="D6" s="35"/>
      <c r="E6" s="35"/>
      <c r="F6" s="25"/>
      <c r="G6" s="11"/>
    </row>
    <row r="7" spans="1:7" ht="12.75" customHeight="1">
      <c r="A7" s="30"/>
      <c r="B7" s="580" t="str">
        <f>CONCATENATE("Табела ЕТ-5-5. ТРАНСФОРМАТОРСКЕ СТАНИЦЕ - СУМАРНО НА КРАЈУ"," ",'Poc.strana'!C25,". ГОДИНЕ")</f>
        <v>Табела ЕТ-5-5. ТРАНСФОРМАТОРСКЕ СТАНИЦЕ - СУМАРНО НА КРАЈУ 2022. ГОДИНЕ</v>
      </c>
      <c r="C7" s="580"/>
      <c r="D7" s="580"/>
      <c r="E7" s="580"/>
      <c r="F7" s="580"/>
      <c r="G7" s="12"/>
    </row>
    <row r="8" spans="1:7" ht="12.75" customHeight="1">
      <c r="A8" s="30"/>
      <c r="B8" s="201"/>
      <c r="C8" s="201"/>
      <c r="D8" s="201"/>
      <c r="E8" s="201"/>
      <c r="F8" s="201"/>
      <c r="G8" s="12"/>
    </row>
    <row r="9" spans="1:7" ht="12.75" customHeight="1" thickBot="1">
      <c r="A9" s="30"/>
      <c r="B9" s="30"/>
      <c r="C9" s="203"/>
      <c r="D9" s="203"/>
      <c r="E9" s="579"/>
      <c r="F9" s="579"/>
      <c r="G9" s="10"/>
    </row>
    <row r="10" spans="2:6" ht="50.25" customHeight="1" thickTop="1">
      <c r="B10" s="36" t="s">
        <v>0</v>
      </c>
      <c r="C10" s="37" t="s">
        <v>15</v>
      </c>
      <c r="D10" s="38" t="s">
        <v>19</v>
      </c>
      <c r="E10" s="38" t="s">
        <v>20</v>
      </c>
      <c r="F10" s="204" t="s">
        <v>16</v>
      </c>
    </row>
    <row r="11" spans="2:6" ht="19.5" customHeight="1">
      <c r="B11" s="39"/>
      <c r="C11" s="40" t="s">
        <v>24</v>
      </c>
      <c r="D11" s="41" t="s">
        <v>23</v>
      </c>
      <c r="E11" s="41" t="s">
        <v>23</v>
      </c>
      <c r="F11" s="205" t="s">
        <v>22</v>
      </c>
    </row>
    <row r="12" spans="2:6" ht="19.5" customHeight="1">
      <c r="B12" s="581" t="s">
        <v>257</v>
      </c>
      <c r="C12" s="582"/>
      <c r="D12" s="582"/>
      <c r="E12" s="582"/>
      <c r="F12" s="583"/>
    </row>
    <row r="13" spans="2:6" ht="19.5" customHeight="1">
      <c r="B13" s="113">
        <v>1</v>
      </c>
      <c r="C13" s="42" t="s">
        <v>14</v>
      </c>
      <c r="D13" s="244"/>
      <c r="E13" s="244"/>
      <c r="F13" s="502"/>
    </row>
    <row r="14" spans="2:6" ht="19.5" customHeight="1">
      <c r="B14" s="50">
        <v>2</v>
      </c>
      <c r="C14" s="43" t="s">
        <v>18</v>
      </c>
      <c r="D14" s="245"/>
      <c r="E14" s="245"/>
      <c r="F14" s="501"/>
    </row>
    <row r="15" spans="2:6" ht="19.5" customHeight="1">
      <c r="B15" s="50" t="s">
        <v>29</v>
      </c>
      <c r="C15" s="43" t="s">
        <v>30</v>
      </c>
      <c r="D15" s="245"/>
      <c r="E15" s="245"/>
      <c r="F15" s="501"/>
    </row>
    <row r="16" spans="2:6" ht="19.5" customHeight="1">
      <c r="B16" s="50" t="s">
        <v>35</v>
      </c>
      <c r="C16" s="505" t="s">
        <v>31</v>
      </c>
      <c r="D16" s="245"/>
      <c r="E16" s="245"/>
      <c r="F16" s="501"/>
    </row>
    <row r="17" spans="2:6" ht="19.5" customHeight="1">
      <c r="B17" s="494" t="s">
        <v>251</v>
      </c>
      <c r="C17" s="495" t="s">
        <v>252</v>
      </c>
      <c r="D17" s="496"/>
      <c r="E17" s="496"/>
      <c r="F17" s="504"/>
    </row>
    <row r="18" spans="2:7" ht="21" customHeight="1">
      <c r="B18" s="576" t="s">
        <v>258</v>
      </c>
      <c r="C18" s="577"/>
      <c r="D18" s="577"/>
      <c r="E18" s="577"/>
      <c r="F18" s="578"/>
      <c r="G18" s="492"/>
    </row>
    <row r="19" spans="2:6" ht="15.75">
      <c r="B19" s="113">
        <v>1</v>
      </c>
      <c r="C19" s="42" t="s">
        <v>14</v>
      </c>
      <c r="D19" s="244"/>
      <c r="E19" s="244"/>
      <c r="F19" s="502"/>
    </row>
    <row r="20" spans="2:6" ht="15.75">
      <c r="B20" s="50">
        <v>2</v>
      </c>
      <c r="C20" s="43" t="s">
        <v>18</v>
      </c>
      <c r="D20" s="245"/>
      <c r="E20" s="245"/>
      <c r="F20" s="501"/>
    </row>
    <row r="21" spans="2:6" ht="15.75">
      <c r="B21" s="50">
        <v>3</v>
      </c>
      <c r="C21" s="43" t="s">
        <v>30</v>
      </c>
      <c r="D21" s="245"/>
      <c r="E21" s="245"/>
      <c r="F21" s="501"/>
    </row>
    <row r="22" spans="2:6" ht="15.75">
      <c r="B22" s="50">
        <v>4</v>
      </c>
      <c r="C22" s="506" t="s">
        <v>31</v>
      </c>
      <c r="D22" s="245"/>
      <c r="E22" s="245"/>
      <c r="F22" s="507"/>
    </row>
    <row r="23" spans="2:6" ht="19.5" customHeight="1">
      <c r="B23" s="508" t="s">
        <v>251</v>
      </c>
      <c r="C23" s="509" t="s">
        <v>252</v>
      </c>
      <c r="D23" s="496"/>
      <c r="E23" s="496"/>
      <c r="F23" s="503"/>
    </row>
    <row r="24" spans="2:7" ht="20.25" customHeight="1">
      <c r="B24" s="576" t="s">
        <v>259</v>
      </c>
      <c r="C24" s="577"/>
      <c r="D24" s="577"/>
      <c r="E24" s="577"/>
      <c r="F24" s="578"/>
      <c r="G24" s="492"/>
    </row>
    <row r="25" spans="2:6" ht="15.75">
      <c r="B25" s="50" t="s">
        <v>25</v>
      </c>
      <c r="C25" s="43" t="s">
        <v>14</v>
      </c>
      <c r="D25" s="245"/>
      <c r="E25" s="245"/>
      <c r="F25" s="501"/>
    </row>
    <row r="26" spans="2:6" ht="15.75">
      <c r="B26" s="50" t="s">
        <v>253</v>
      </c>
      <c r="C26" s="43" t="s">
        <v>18</v>
      </c>
      <c r="D26" s="245"/>
      <c r="E26" s="245"/>
      <c r="F26" s="501"/>
    </row>
    <row r="27" spans="2:6" ht="15.75">
      <c r="B27" s="50" t="s">
        <v>29</v>
      </c>
      <c r="C27" s="43" t="s">
        <v>30</v>
      </c>
      <c r="D27" s="245"/>
      <c r="E27" s="245"/>
      <c r="F27" s="501"/>
    </row>
    <row r="28" spans="2:6" ht="15.75">
      <c r="B28" s="508" t="s">
        <v>35</v>
      </c>
      <c r="C28" s="495" t="s">
        <v>31</v>
      </c>
      <c r="D28" s="245"/>
      <c r="E28" s="496"/>
      <c r="F28" s="504"/>
    </row>
    <row r="29" spans="2:6" ht="16.5" thickBot="1">
      <c r="B29" s="510">
        <v>5</v>
      </c>
      <c r="C29" s="513" t="s">
        <v>252</v>
      </c>
      <c r="D29" s="246"/>
      <c r="E29" s="511"/>
      <c r="F29" s="512"/>
    </row>
    <row r="30" spans="3:4" ht="16.5" thickTop="1">
      <c r="C30" s="2"/>
      <c r="D30" s="2"/>
    </row>
    <row r="31" spans="3:4" ht="15.75">
      <c r="C31" s="2"/>
      <c r="D31" s="2"/>
    </row>
    <row r="32" spans="3:4" ht="15.75">
      <c r="C32" s="2"/>
      <c r="D32" s="2"/>
    </row>
    <row r="33" spans="3:4" ht="15.75">
      <c r="C33" s="2"/>
      <c r="D33" s="2"/>
    </row>
    <row r="34" spans="3:4" ht="15.75">
      <c r="C34" s="2"/>
      <c r="D34" s="2"/>
    </row>
    <row r="35" spans="3:4" ht="15.75">
      <c r="C35" s="2"/>
      <c r="D35" s="2"/>
    </row>
    <row r="36" spans="3:4" ht="15.75">
      <c r="C36" s="2"/>
      <c r="D36" s="2"/>
    </row>
    <row r="37" spans="3:4" ht="15.75">
      <c r="C37" s="2"/>
      <c r="D37" s="2"/>
    </row>
    <row r="38" spans="3:4" ht="15.75">
      <c r="C38" s="2"/>
      <c r="D38" s="2"/>
    </row>
    <row r="39" spans="3:4" ht="15.75">
      <c r="C39" s="2"/>
      <c r="D39" s="2"/>
    </row>
    <row r="40" spans="3:4" ht="15.75">
      <c r="C40" s="2"/>
      <c r="D40" s="2"/>
    </row>
    <row r="41" s="6" customFormat="1" ht="15.75"/>
    <row r="42" spans="3:4" ht="15.75">
      <c r="C42" s="2"/>
      <c r="D42" s="2"/>
    </row>
    <row r="43" spans="3:4" ht="15.75">
      <c r="C43" s="2"/>
      <c r="D43" s="2"/>
    </row>
    <row r="44" spans="3:4" ht="15.75">
      <c r="C44" s="2"/>
      <c r="D44" s="2"/>
    </row>
    <row r="45" spans="3:4" ht="15.75">
      <c r="C45" s="2"/>
      <c r="D45" s="2"/>
    </row>
    <row r="47" spans="2:5" ht="15.75">
      <c r="B47" s="5"/>
      <c r="C47" s="8"/>
      <c r="D47" s="8"/>
      <c r="E47" s="5"/>
    </row>
    <row r="48" spans="2:5" ht="15.75">
      <c r="B48" s="5"/>
      <c r="C48" s="8"/>
      <c r="D48" s="8"/>
      <c r="E48" s="5"/>
    </row>
  </sheetData>
  <sheetProtection/>
  <mergeCells count="5">
    <mergeCell ref="B24:F24"/>
    <mergeCell ref="B18:F18"/>
    <mergeCell ref="E9:F9"/>
    <mergeCell ref="B7:F7"/>
    <mergeCell ref="B12:F12"/>
  </mergeCells>
  <printOptions horizontalCentered="1"/>
  <pageMargins left="0.25" right="0.25" top="0.6" bottom="0.5" header="0.25" footer="0.22"/>
  <pageSetup fitToHeight="1" fitToWidth="1" horizontalDpi="600" verticalDpi="600" orientation="landscape" paperSize="9" r:id="rId1"/>
  <headerFooter alignWithMargins="0">
    <oddFooter>&amp;CСтрана &amp;P од &amp;N</oddFooter>
  </headerFooter>
  <ignoredErrors>
    <ignoredError sqref="B15:B17 B23 B25:B2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7109375" style="61" customWidth="1"/>
    <col min="2" max="2" width="6.7109375" style="61" customWidth="1"/>
    <col min="3" max="3" width="40.7109375" style="61" customWidth="1"/>
    <col min="4" max="6" width="14.7109375" style="61" customWidth="1"/>
    <col min="7" max="7" width="3.00390625" style="61" customWidth="1"/>
    <col min="8" max="16384" width="9.140625" style="61" customWidth="1"/>
  </cols>
  <sheetData>
    <row r="1" spans="1:7" ht="12.75">
      <c r="A1" s="45" t="s">
        <v>34</v>
      </c>
      <c r="B1" s="46"/>
      <c r="C1" s="45"/>
      <c r="D1" s="25"/>
      <c r="E1" s="62"/>
      <c r="F1" s="62"/>
      <c r="G1" s="62"/>
    </row>
    <row r="2" spans="1:7" ht="12.75">
      <c r="A2" s="45"/>
      <c r="B2" s="46"/>
      <c r="C2" s="45"/>
      <c r="D2" s="25"/>
      <c r="E2" s="62"/>
      <c r="F2" s="62"/>
      <c r="G2" s="62"/>
    </row>
    <row r="3" spans="1:7" ht="12.75">
      <c r="A3" s="24"/>
      <c r="B3" s="24" t="str">
        <f>+CONCATENATE('Poc.strana'!$A$22," ",'Poc.strana'!$C$22)</f>
        <v>Назив енергетског субјекта: </v>
      </c>
      <c r="C3" s="24"/>
      <c r="D3" s="25"/>
      <c r="E3" s="62"/>
      <c r="F3" s="62"/>
      <c r="G3" s="62"/>
    </row>
    <row r="4" spans="1:7" ht="12.75">
      <c r="A4" s="24"/>
      <c r="B4" s="24" t="str">
        <f>+CONCATENATE('Poc.strana'!$A$35," ",'Poc.strana'!$C$35)</f>
        <v>Датум обраде: </v>
      </c>
      <c r="C4" s="24"/>
      <c r="D4" s="25"/>
      <c r="E4" s="62"/>
      <c r="F4" s="62"/>
      <c r="G4" s="62"/>
    </row>
    <row r="5" spans="1:7" ht="12.75">
      <c r="A5" s="62"/>
      <c r="B5" s="62"/>
      <c r="C5" s="62"/>
      <c r="D5" s="62"/>
      <c r="E5" s="62"/>
      <c r="F5" s="62"/>
      <c r="G5" s="62"/>
    </row>
    <row r="6" spans="1:7" ht="12.75">
      <c r="A6" s="62"/>
      <c r="B6" s="88"/>
      <c r="C6" s="62"/>
      <c r="D6" s="62"/>
      <c r="E6" s="62"/>
      <c r="F6" s="62"/>
      <c r="G6" s="62"/>
    </row>
    <row r="7" spans="1:7" ht="12.75">
      <c r="A7" s="62"/>
      <c r="B7" s="590" t="str">
        <f>CONCATENATE("Табела ЕТ-5-10.2 БРОЈ, ОДОБРЕНА СНАГА И ПОТРОШЊЕ ПО ВРСТИ КУПАЦА - КРАЈ ",'Poc.strana'!C25,". ГОДИНЕ")</f>
        <v>Табела ЕТ-5-10.2 БРОЈ, ОДОБРЕНА СНАГА И ПОТРОШЊЕ ПО ВРСТИ КУПАЦА - КРАЈ 2022. ГОДИНЕ</v>
      </c>
      <c r="C7" s="590"/>
      <c r="D7" s="590"/>
      <c r="E7" s="590"/>
      <c r="F7" s="590"/>
      <c r="G7" s="62"/>
    </row>
    <row r="8" spans="1:7" ht="12.75">
      <c r="A8" s="62"/>
      <c r="B8" s="62"/>
      <c r="C8" s="88"/>
      <c r="D8" s="62"/>
      <c r="E8" s="89"/>
      <c r="F8" s="88"/>
      <c r="G8" s="62"/>
    </row>
    <row r="9" spans="1:7" ht="13.5" thickBot="1">
      <c r="A9" s="62"/>
      <c r="B9" s="62"/>
      <c r="C9" s="88"/>
      <c r="D9" s="62"/>
      <c r="E9" s="89"/>
      <c r="F9" s="88"/>
      <c r="G9" s="62"/>
    </row>
    <row r="10" spans="1:7" ht="13.5" customHeight="1" thickTop="1">
      <c r="A10" s="62"/>
      <c r="B10" s="591" t="s">
        <v>0</v>
      </c>
      <c r="C10" s="594" t="s">
        <v>162</v>
      </c>
      <c r="D10" s="597" t="s">
        <v>141</v>
      </c>
      <c r="E10" s="584" t="s">
        <v>161</v>
      </c>
      <c r="F10" s="587" t="s">
        <v>168</v>
      </c>
      <c r="G10" s="62"/>
    </row>
    <row r="11" spans="1:7" ht="13.5" customHeight="1">
      <c r="A11" s="62"/>
      <c r="B11" s="592"/>
      <c r="C11" s="595"/>
      <c r="D11" s="598"/>
      <c r="E11" s="585"/>
      <c r="F11" s="588"/>
      <c r="G11" s="62"/>
    </row>
    <row r="12" spans="1:7" ht="12.75">
      <c r="A12" s="62"/>
      <c r="B12" s="592"/>
      <c r="C12" s="595"/>
      <c r="D12" s="598"/>
      <c r="E12" s="585"/>
      <c r="F12" s="588"/>
      <c r="G12" s="62"/>
    </row>
    <row r="13" spans="1:7" ht="12.75">
      <c r="A13" s="62"/>
      <c r="B13" s="593"/>
      <c r="C13" s="596"/>
      <c r="D13" s="599"/>
      <c r="E13" s="586"/>
      <c r="F13" s="589"/>
      <c r="G13" s="62"/>
    </row>
    <row r="14" spans="1:7" ht="15.75" customHeight="1">
      <c r="A14" s="62"/>
      <c r="B14" s="100" t="s">
        <v>56</v>
      </c>
      <c r="C14" s="90" t="s">
        <v>104</v>
      </c>
      <c r="D14" s="116">
        <f>D15+D16+D20</f>
        <v>0</v>
      </c>
      <c r="E14" s="117">
        <f>E15+E16+E20</f>
        <v>0</v>
      </c>
      <c r="F14" s="124">
        <f>F15+F16+F20</f>
        <v>0</v>
      </c>
      <c r="G14" s="62"/>
    </row>
    <row r="15" spans="1:7" ht="15.75" customHeight="1">
      <c r="A15" s="62"/>
      <c r="B15" s="101">
        <v>1</v>
      </c>
      <c r="C15" s="91" t="s">
        <v>105</v>
      </c>
      <c r="D15" s="247"/>
      <c r="E15" s="248"/>
      <c r="F15" s="249"/>
      <c r="G15" s="62"/>
    </row>
    <row r="16" spans="1:7" ht="15.75" customHeight="1">
      <c r="A16" s="62"/>
      <c r="B16" s="101">
        <v>2</v>
      </c>
      <c r="C16" s="91" t="s">
        <v>106</v>
      </c>
      <c r="D16" s="118">
        <f>D17+D18+D19</f>
        <v>0</v>
      </c>
      <c r="E16" s="119">
        <f>E17+E18+E19</f>
        <v>0</v>
      </c>
      <c r="F16" s="125">
        <f>F17+F18+F19</f>
        <v>0</v>
      </c>
      <c r="G16" s="62"/>
    </row>
    <row r="17" spans="1:7" ht="15.75" customHeight="1">
      <c r="A17" s="62"/>
      <c r="B17" s="102" t="s">
        <v>26</v>
      </c>
      <c r="C17" s="92" t="s">
        <v>107</v>
      </c>
      <c r="D17" s="250"/>
      <c r="E17" s="251"/>
      <c r="F17" s="252"/>
      <c r="G17" s="62"/>
    </row>
    <row r="18" spans="1:7" ht="15.75" customHeight="1">
      <c r="A18" s="62"/>
      <c r="B18" s="103" t="s">
        <v>27</v>
      </c>
      <c r="C18" s="93" t="s">
        <v>108</v>
      </c>
      <c r="D18" s="253"/>
      <c r="E18" s="254"/>
      <c r="F18" s="255"/>
      <c r="G18" s="62"/>
    </row>
    <row r="19" spans="1:7" ht="15.75" customHeight="1">
      <c r="A19" s="62"/>
      <c r="B19" s="104" t="s">
        <v>28</v>
      </c>
      <c r="C19" s="94" t="s">
        <v>254</v>
      </c>
      <c r="D19" s="256"/>
      <c r="E19" s="257"/>
      <c r="F19" s="258"/>
      <c r="G19" s="62"/>
    </row>
    <row r="20" spans="1:7" ht="15.75" customHeight="1">
      <c r="A20" s="62"/>
      <c r="B20" s="101">
        <v>3</v>
      </c>
      <c r="C20" s="91" t="s">
        <v>110</v>
      </c>
      <c r="D20" s="247"/>
      <c r="E20" s="248"/>
      <c r="F20" s="249"/>
      <c r="G20" s="62"/>
    </row>
    <row r="21" spans="1:7" ht="15.75" customHeight="1">
      <c r="A21" s="62"/>
      <c r="B21" s="105" t="s">
        <v>57</v>
      </c>
      <c r="C21" s="95" t="s">
        <v>109</v>
      </c>
      <c r="D21" s="120">
        <f>D32+D22</f>
        <v>0</v>
      </c>
      <c r="E21" s="121">
        <f>E32+E22</f>
        <v>0</v>
      </c>
      <c r="F21" s="126">
        <f>F32+F22</f>
        <v>0</v>
      </c>
      <c r="G21" s="62"/>
    </row>
    <row r="22" spans="1:7" ht="15.75" customHeight="1">
      <c r="A22" s="62"/>
      <c r="B22" s="101">
        <v>4</v>
      </c>
      <c r="C22" s="206" t="s">
        <v>58</v>
      </c>
      <c r="D22" s="118">
        <f>D23+D26+D29</f>
        <v>0</v>
      </c>
      <c r="E22" s="119">
        <f>E23+E26+E29</f>
        <v>0</v>
      </c>
      <c r="F22" s="125">
        <f>F23+F26+F29</f>
        <v>0</v>
      </c>
      <c r="G22" s="62"/>
    </row>
    <row r="23" spans="1:7" ht="15.75" customHeight="1">
      <c r="A23" s="62"/>
      <c r="B23" s="102" t="s">
        <v>38</v>
      </c>
      <c r="C23" s="92" t="s">
        <v>118</v>
      </c>
      <c r="D23" s="130">
        <f>D24+D25</f>
        <v>0</v>
      </c>
      <c r="E23" s="131">
        <f>E24+E25</f>
        <v>0</v>
      </c>
      <c r="F23" s="132">
        <f>F24+F25</f>
        <v>0</v>
      </c>
      <c r="G23" s="62"/>
    </row>
    <row r="24" spans="1:7" ht="15.75" customHeight="1">
      <c r="A24" s="62"/>
      <c r="B24" s="103" t="s">
        <v>39</v>
      </c>
      <c r="C24" s="93" t="s">
        <v>111</v>
      </c>
      <c r="D24" s="253"/>
      <c r="E24" s="254"/>
      <c r="F24" s="255"/>
      <c r="G24" s="62"/>
    </row>
    <row r="25" spans="1:7" ht="15.75" customHeight="1">
      <c r="A25" s="62"/>
      <c r="B25" s="103" t="s">
        <v>40</v>
      </c>
      <c r="C25" s="93" t="s">
        <v>112</v>
      </c>
      <c r="D25" s="253"/>
      <c r="E25" s="254"/>
      <c r="F25" s="255"/>
      <c r="G25" s="62"/>
    </row>
    <row r="26" spans="1:7" ht="15.75" customHeight="1">
      <c r="A26" s="62"/>
      <c r="B26" s="103" t="s">
        <v>41</v>
      </c>
      <c r="C26" s="93" t="s">
        <v>50</v>
      </c>
      <c r="D26" s="133">
        <f>D27+D28</f>
        <v>0</v>
      </c>
      <c r="E26" s="134">
        <f>E27+E28</f>
        <v>0</v>
      </c>
      <c r="F26" s="135">
        <f>F27+F28</f>
        <v>0</v>
      </c>
      <c r="G26" s="62"/>
    </row>
    <row r="27" spans="1:7" ht="15.75" customHeight="1">
      <c r="A27" s="62"/>
      <c r="B27" s="103" t="s">
        <v>42</v>
      </c>
      <c r="C27" s="93" t="s">
        <v>111</v>
      </c>
      <c r="D27" s="253"/>
      <c r="E27" s="254"/>
      <c r="F27" s="255"/>
      <c r="G27" s="62"/>
    </row>
    <row r="28" spans="1:7" ht="15.75" customHeight="1">
      <c r="A28" s="62"/>
      <c r="B28" s="207" t="s">
        <v>43</v>
      </c>
      <c r="C28" s="208" t="s">
        <v>112</v>
      </c>
      <c r="D28" s="259"/>
      <c r="E28" s="260"/>
      <c r="F28" s="261"/>
      <c r="G28" s="62"/>
    </row>
    <row r="29" spans="1:7" ht="15.75" customHeight="1">
      <c r="A29" s="62"/>
      <c r="B29" s="207" t="s">
        <v>44</v>
      </c>
      <c r="C29" s="208" t="s">
        <v>119</v>
      </c>
      <c r="D29" s="133">
        <f>D30+D31</f>
        <v>0</v>
      </c>
      <c r="E29" s="134">
        <f>E30+E31</f>
        <v>0</v>
      </c>
      <c r="F29" s="135">
        <f>F30+F31</f>
        <v>0</v>
      </c>
      <c r="G29" s="62"/>
    </row>
    <row r="30" spans="1:7" ht="15.75" customHeight="1">
      <c r="A30" s="62"/>
      <c r="B30" s="207" t="s">
        <v>91</v>
      </c>
      <c r="C30" s="93" t="s">
        <v>111</v>
      </c>
      <c r="D30" s="259"/>
      <c r="E30" s="260"/>
      <c r="F30" s="261"/>
      <c r="G30" s="62"/>
    </row>
    <row r="31" spans="1:7" ht="15.75" customHeight="1">
      <c r="A31" s="62"/>
      <c r="B31" s="104" t="s">
        <v>92</v>
      </c>
      <c r="C31" s="94" t="s">
        <v>112</v>
      </c>
      <c r="D31" s="256"/>
      <c r="E31" s="257"/>
      <c r="F31" s="258"/>
      <c r="G31" s="62"/>
    </row>
    <row r="32" spans="1:7" ht="15.75" customHeight="1">
      <c r="A32" s="62"/>
      <c r="B32" s="100">
        <v>5</v>
      </c>
      <c r="C32" s="209" t="s">
        <v>59</v>
      </c>
      <c r="D32" s="118">
        <f>D33+D36</f>
        <v>0</v>
      </c>
      <c r="E32" s="119">
        <f>E33+E36</f>
        <v>0</v>
      </c>
      <c r="F32" s="125">
        <f>F33+F36</f>
        <v>0</v>
      </c>
      <c r="G32" s="62"/>
    </row>
    <row r="33" spans="1:7" ht="15.75" customHeight="1">
      <c r="A33" s="62"/>
      <c r="B33" s="102" t="s">
        <v>36</v>
      </c>
      <c r="C33" s="92" t="s">
        <v>118</v>
      </c>
      <c r="D33" s="130">
        <f>D34+D35</f>
        <v>0</v>
      </c>
      <c r="E33" s="131">
        <f>E34+E35</f>
        <v>0</v>
      </c>
      <c r="F33" s="132">
        <f>F34+F35</f>
        <v>0</v>
      </c>
      <c r="G33" s="62"/>
    </row>
    <row r="34" spans="1:7" ht="15.75" customHeight="1">
      <c r="A34" s="62"/>
      <c r="B34" s="103" t="s">
        <v>45</v>
      </c>
      <c r="C34" s="93" t="s">
        <v>111</v>
      </c>
      <c r="D34" s="253"/>
      <c r="E34" s="254"/>
      <c r="F34" s="255"/>
      <c r="G34" s="62"/>
    </row>
    <row r="35" spans="1:7" ht="15.75" customHeight="1">
      <c r="A35" s="62"/>
      <c r="B35" s="103" t="s">
        <v>46</v>
      </c>
      <c r="C35" s="93" t="s">
        <v>112</v>
      </c>
      <c r="D35" s="253"/>
      <c r="E35" s="254"/>
      <c r="F35" s="255"/>
      <c r="G35" s="62"/>
    </row>
    <row r="36" spans="1:7" ht="15.75" customHeight="1">
      <c r="A36" s="62"/>
      <c r="B36" s="103" t="s">
        <v>37</v>
      </c>
      <c r="C36" s="93" t="s">
        <v>50</v>
      </c>
      <c r="D36" s="133">
        <f>D37+D38</f>
        <v>0</v>
      </c>
      <c r="E36" s="134">
        <f>E37+E38</f>
        <v>0</v>
      </c>
      <c r="F36" s="135">
        <f>F37+F38</f>
        <v>0</v>
      </c>
      <c r="G36" s="62"/>
    </row>
    <row r="37" spans="1:7" ht="15.75" customHeight="1">
      <c r="A37" s="62"/>
      <c r="B37" s="103" t="s">
        <v>47</v>
      </c>
      <c r="C37" s="93" t="s">
        <v>111</v>
      </c>
      <c r="D37" s="253"/>
      <c r="E37" s="254"/>
      <c r="F37" s="255"/>
      <c r="G37" s="62"/>
    </row>
    <row r="38" spans="1:7" ht="15.75" customHeight="1">
      <c r="A38" s="62"/>
      <c r="B38" s="104" t="s">
        <v>48</v>
      </c>
      <c r="C38" s="94" t="s">
        <v>112</v>
      </c>
      <c r="D38" s="256"/>
      <c r="E38" s="257"/>
      <c r="F38" s="258"/>
      <c r="G38" s="62"/>
    </row>
    <row r="39" spans="1:7" ht="15.75" customHeight="1">
      <c r="A39" s="62"/>
      <c r="B39" s="101" t="s">
        <v>60</v>
      </c>
      <c r="C39" s="210" t="s">
        <v>61</v>
      </c>
      <c r="D39" s="116">
        <f>D40+D41</f>
        <v>0</v>
      </c>
      <c r="E39" s="117">
        <f>E40+E41</f>
        <v>0</v>
      </c>
      <c r="F39" s="124">
        <f>F40+F41</f>
        <v>0</v>
      </c>
      <c r="G39" s="62"/>
    </row>
    <row r="40" spans="1:7" ht="15.75" customHeight="1">
      <c r="A40" s="62"/>
      <c r="B40" s="211" t="s">
        <v>49</v>
      </c>
      <c r="C40" s="212" t="s">
        <v>114</v>
      </c>
      <c r="D40" s="262"/>
      <c r="E40" s="263"/>
      <c r="F40" s="264"/>
      <c r="G40" s="62"/>
    </row>
    <row r="41" spans="1:7" ht="15.75" customHeight="1">
      <c r="A41" s="62"/>
      <c r="B41" s="104" t="s">
        <v>51</v>
      </c>
      <c r="C41" s="213" t="s">
        <v>115</v>
      </c>
      <c r="D41" s="256"/>
      <c r="E41" s="257"/>
      <c r="F41" s="258"/>
      <c r="G41" s="62"/>
    </row>
    <row r="42" spans="1:7" ht="15.75" customHeight="1" thickBot="1">
      <c r="A42" s="62"/>
      <c r="B42" s="106"/>
      <c r="C42" s="97" t="s">
        <v>62</v>
      </c>
      <c r="D42" s="122">
        <f>D39+D21+D14</f>
        <v>0</v>
      </c>
      <c r="E42" s="123">
        <f>E39+E21+E14</f>
        <v>0</v>
      </c>
      <c r="F42" s="127">
        <f>F39+F21+F14</f>
        <v>0</v>
      </c>
      <c r="G42" s="62"/>
    </row>
    <row r="43" ht="7.5" customHeight="1" thickTop="1"/>
  </sheetData>
  <sheetProtection/>
  <mergeCells count="6">
    <mergeCell ref="E10:E13"/>
    <mergeCell ref="F10:F13"/>
    <mergeCell ref="B7:F7"/>
    <mergeCell ref="B10:B13"/>
    <mergeCell ref="C10:C13"/>
    <mergeCell ref="D10:D13"/>
  </mergeCells>
  <printOptions horizontalCentered="1"/>
  <pageMargins left="0.23" right="0.28" top="0.38" bottom="0.49" header="0.26" footer="0.24"/>
  <pageSetup horizontalDpi="600" verticalDpi="600" orientation="landscape" paperSize="9" scale="86" r:id="rId1"/>
  <headerFooter alignWithMargins="0">
    <oddFooter>&amp;CСтрана &amp;P од &amp;N</oddFooter>
  </headerFooter>
  <ignoredErrors>
    <ignoredError sqref="B24:B41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61" customWidth="1"/>
    <col min="2" max="2" width="6.7109375" style="61" customWidth="1"/>
    <col min="3" max="3" width="34.7109375" style="61" customWidth="1"/>
    <col min="4" max="7" width="12.7109375" style="61" customWidth="1"/>
    <col min="8" max="16384" width="9.140625" style="61" customWidth="1"/>
  </cols>
  <sheetData>
    <row r="1" spans="1:5" ht="12.75">
      <c r="A1" s="45" t="s">
        <v>34</v>
      </c>
      <c r="B1" s="46"/>
      <c r="C1" s="45"/>
      <c r="D1" s="25"/>
      <c r="E1" s="62"/>
    </row>
    <row r="2" spans="1:5" s="143" customFormat="1" ht="12" customHeight="1">
      <c r="A2" s="140"/>
      <c r="B2" s="141"/>
      <c r="C2" s="140"/>
      <c r="D2" s="142"/>
      <c r="E2" s="214"/>
    </row>
    <row r="3" spans="1:5" ht="12" customHeight="1">
      <c r="A3" s="24"/>
      <c r="B3" s="24" t="str">
        <f>+CONCATENATE('Poc.strana'!$A$22," ",'Poc.strana'!$C$22)</f>
        <v>Назив енергетског субјекта: </v>
      </c>
      <c r="C3" s="24"/>
      <c r="D3" s="25"/>
      <c r="E3" s="62"/>
    </row>
    <row r="4" spans="1:5" ht="12" customHeight="1">
      <c r="A4" s="24"/>
      <c r="B4" s="24" t="str">
        <f>+CONCATENATE('Poc.strana'!$A$35," ",'Poc.strana'!$C$35)</f>
        <v>Датум обраде: </v>
      </c>
      <c r="C4" s="24"/>
      <c r="D4" s="150"/>
      <c r="E4" s="62"/>
    </row>
    <row r="5" spans="1:5" ht="12" customHeight="1">
      <c r="A5" s="62"/>
      <c r="B5" s="62"/>
      <c r="C5" s="62"/>
      <c r="D5" s="62"/>
      <c r="E5" s="62"/>
    </row>
    <row r="6" spans="1:5" ht="12" customHeight="1">
      <c r="A6" s="62"/>
      <c r="B6" s="88"/>
      <c r="C6" s="62"/>
      <c r="D6" s="62"/>
      <c r="E6" s="62"/>
    </row>
    <row r="7" spans="1:7" ht="12" customHeight="1">
      <c r="A7" s="62"/>
      <c r="B7" s="590" t="str">
        <f>CONCATENATE("Табела ЕТ-5-11.2 БРОЈ И УГОВОРЕНА СНАГА КУПАЦА - ПРОМЕНЕ - КРАЈ ",'Poc.strana'!C25,". ГОДИНЕ")</f>
        <v>Табела ЕТ-5-11.2 БРОЈ И УГОВОРЕНА СНАГА КУПАЦА - ПРОМЕНЕ - КРАЈ 2022. ГОДИНЕ</v>
      </c>
      <c r="C7" s="590"/>
      <c r="D7" s="590"/>
      <c r="E7" s="590"/>
      <c r="F7" s="590"/>
      <c r="G7" s="590"/>
    </row>
    <row r="8" spans="1:5" ht="12" customHeight="1">
      <c r="A8" s="62"/>
      <c r="B8" s="62"/>
      <c r="C8" s="88"/>
      <c r="D8" s="62"/>
      <c r="E8" s="89"/>
    </row>
    <row r="9" spans="1:5" ht="12" customHeight="1" thickBot="1">
      <c r="A9" s="62"/>
      <c r="B9" s="62"/>
      <c r="C9" s="88"/>
      <c r="D9" s="62"/>
      <c r="E9" s="89"/>
    </row>
    <row r="10" spans="1:7" s="151" customFormat="1" ht="25.5" customHeight="1" thickTop="1">
      <c r="A10" s="47"/>
      <c r="B10" s="591" t="s">
        <v>0</v>
      </c>
      <c r="C10" s="594" t="s">
        <v>162</v>
      </c>
      <c r="D10" s="600" t="s">
        <v>172</v>
      </c>
      <c r="E10" s="601"/>
      <c r="F10" s="600" t="s">
        <v>228</v>
      </c>
      <c r="G10" s="601"/>
    </row>
    <row r="11" spans="1:7" ht="13.5" customHeight="1">
      <c r="A11" s="62"/>
      <c r="B11" s="592"/>
      <c r="C11" s="595"/>
      <c r="D11" s="345"/>
      <c r="E11" s="347"/>
      <c r="F11" s="345"/>
      <c r="G11" s="347"/>
    </row>
    <row r="12" spans="1:7" ht="25.5">
      <c r="A12" s="62"/>
      <c r="B12" s="592"/>
      <c r="C12" s="595"/>
      <c r="D12" s="319" t="s">
        <v>141</v>
      </c>
      <c r="E12" s="348" t="s">
        <v>173</v>
      </c>
      <c r="F12" s="319" t="s">
        <v>141</v>
      </c>
      <c r="G12" s="348" t="s">
        <v>173</v>
      </c>
    </row>
    <row r="13" spans="1:7" ht="12.75">
      <c r="A13" s="62"/>
      <c r="B13" s="593"/>
      <c r="C13" s="596"/>
      <c r="D13" s="346"/>
      <c r="E13" s="298" t="s">
        <v>55</v>
      </c>
      <c r="F13" s="346"/>
      <c r="G13" s="298" t="s">
        <v>55</v>
      </c>
    </row>
    <row r="14" spans="1:7" ht="15" customHeight="1">
      <c r="A14" s="62"/>
      <c r="B14" s="100" t="s">
        <v>56</v>
      </c>
      <c r="C14" s="90" t="s">
        <v>104</v>
      </c>
      <c r="D14" s="144">
        <f>D15+D16+D20</f>
        <v>0</v>
      </c>
      <c r="E14" s="333">
        <f>E15+E16+E20</f>
        <v>0</v>
      </c>
      <c r="F14" s="321">
        <f>F15+F16+F20</f>
        <v>0</v>
      </c>
      <c r="G14" s="124">
        <f>G15+G16+G20</f>
        <v>0</v>
      </c>
    </row>
    <row r="15" spans="1:7" ht="15" customHeight="1">
      <c r="A15" s="62"/>
      <c r="B15" s="101">
        <v>1</v>
      </c>
      <c r="C15" s="91" t="s">
        <v>105</v>
      </c>
      <c r="D15" s="265"/>
      <c r="E15" s="334"/>
      <c r="F15" s="322"/>
      <c r="G15" s="249"/>
    </row>
    <row r="16" spans="1:7" ht="15" customHeight="1">
      <c r="A16" s="62"/>
      <c r="B16" s="101">
        <v>2</v>
      </c>
      <c r="C16" s="91" t="s">
        <v>106</v>
      </c>
      <c r="D16" s="145">
        <f>D17+D18+D19</f>
        <v>0</v>
      </c>
      <c r="E16" s="335">
        <f>E17+E18+E19</f>
        <v>0</v>
      </c>
      <c r="F16" s="323">
        <f>F17+F18+F19</f>
        <v>0</v>
      </c>
      <c r="G16" s="125">
        <f>G17+G18+G19</f>
        <v>0</v>
      </c>
    </row>
    <row r="17" spans="1:7" ht="15" customHeight="1">
      <c r="A17" s="62"/>
      <c r="B17" s="102" t="s">
        <v>26</v>
      </c>
      <c r="C17" s="92" t="s">
        <v>107</v>
      </c>
      <c r="D17" s="266"/>
      <c r="E17" s="336"/>
      <c r="F17" s="324"/>
      <c r="G17" s="252"/>
    </row>
    <row r="18" spans="1:7" ht="15" customHeight="1">
      <c r="A18" s="62"/>
      <c r="B18" s="103" t="s">
        <v>27</v>
      </c>
      <c r="C18" s="93" t="s">
        <v>108</v>
      </c>
      <c r="D18" s="267"/>
      <c r="E18" s="337"/>
      <c r="F18" s="325"/>
      <c r="G18" s="255"/>
    </row>
    <row r="19" spans="1:7" ht="15" customHeight="1">
      <c r="A19" s="62"/>
      <c r="B19" s="104" t="s">
        <v>28</v>
      </c>
      <c r="C19" s="94" t="s">
        <v>254</v>
      </c>
      <c r="D19" s="268"/>
      <c r="E19" s="338"/>
      <c r="F19" s="326"/>
      <c r="G19" s="258"/>
    </row>
    <row r="20" spans="1:7" ht="15" customHeight="1">
      <c r="A20" s="62"/>
      <c r="B20" s="101">
        <v>3</v>
      </c>
      <c r="C20" s="91" t="s">
        <v>110</v>
      </c>
      <c r="D20" s="265"/>
      <c r="E20" s="334"/>
      <c r="F20" s="322"/>
      <c r="G20" s="249"/>
    </row>
    <row r="21" spans="1:7" ht="15" customHeight="1">
      <c r="A21" s="62"/>
      <c r="B21" s="105" t="s">
        <v>57</v>
      </c>
      <c r="C21" s="95" t="s">
        <v>109</v>
      </c>
      <c r="D21" s="146">
        <f>D32+D22</f>
        <v>0</v>
      </c>
      <c r="E21" s="339">
        <f>E32+E22</f>
        <v>0</v>
      </c>
      <c r="F21" s="327">
        <f>F32+F22</f>
        <v>0</v>
      </c>
      <c r="G21" s="126">
        <f>G32+G22</f>
        <v>0</v>
      </c>
    </row>
    <row r="22" spans="1:7" ht="15" customHeight="1">
      <c r="A22" s="62"/>
      <c r="B22" s="101">
        <v>4</v>
      </c>
      <c r="C22" s="206" t="s">
        <v>58</v>
      </c>
      <c r="D22" s="145">
        <f>D23+D26+D29</f>
        <v>0</v>
      </c>
      <c r="E22" s="335">
        <f>E23+E26+E29</f>
        <v>0</v>
      </c>
      <c r="F22" s="323">
        <f>F23+F26+F29</f>
        <v>0</v>
      </c>
      <c r="G22" s="125">
        <f>G23+G26+G29</f>
        <v>0</v>
      </c>
    </row>
    <row r="23" spans="1:7" ht="15" customHeight="1">
      <c r="A23" s="62"/>
      <c r="B23" s="102" t="s">
        <v>38</v>
      </c>
      <c r="C23" s="92" t="s">
        <v>118</v>
      </c>
      <c r="D23" s="147">
        <f>D24+D25</f>
        <v>0</v>
      </c>
      <c r="E23" s="340">
        <f>E24+E25</f>
        <v>0</v>
      </c>
      <c r="F23" s="328">
        <f>F24+F25</f>
        <v>0</v>
      </c>
      <c r="G23" s="132">
        <f>G24+G25</f>
        <v>0</v>
      </c>
    </row>
    <row r="24" spans="1:7" ht="15" customHeight="1">
      <c r="A24" s="62"/>
      <c r="B24" s="103" t="s">
        <v>39</v>
      </c>
      <c r="C24" s="93" t="s">
        <v>111</v>
      </c>
      <c r="D24" s="267"/>
      <c r="E24" s="337"/>
      <c r="F24" s="325"/>
      <c r="G24" s="255"/>
    </row>
    <row r="25" spans="1:7" ht="15" customHeight="1">
      <c r="A25" s="62"/>
      <c r="B25" s="103" t="s">
        <v>40</v>
      </c>
      <c r="C25" s="93" t="s">
        <v>112</v>
      </c>
      <c r="D25" s="267"/>
      <c r="E25" s="337"/>
      <c r="F25" s="325"/>
      <c r="G25" s="255"/>
    </row>
    <row r="26" spans="1:7" ht="15" customHeight="1">
      <c r="A26" s="62"/>
      <c r="B26" s="103" t="s">
        <v>41</v>
      </c>
      <c r="C26" s="93" t="s">
        <v>50</v>
      </c>
      <c r="D26" s="148">
        <f>D27+D28</f>
        <v>0</v>
      </c>
      <c r="E26" s="341">
        <f>E27+E28</f>
        <v>0</v>
      </c>
      <c r="F26" s="329">
        <f>F27+F28</f>
        <v>0</v>
      </c>
      <c r="G26" s="135">
        <f>G27+G28</f>
        <v>0</v>
      </c>
    </row>
    <row r="27" spans="1:7" ht="15" customHeight="1">
      <c r="A27" s="62"/>
      <c r="B27" s="103" t="s">
        <v>42</v>
      </c>
      <c r="C27" s="93" t="s">
        <v>111</v>
      </c>
      <c r="D27" s="267"/>
      <c r="E27" s="337"/>
      <c r="F27" s="325"/>
      <c r="G27" s="255"/>
    </row>
    <row r="28" spans="1:7" ht="15" customHeight="1">
      <c r="A28" s="62"/>
      <c r="B28" s="207" t="s">
        <v>43</v>
      </c>
      <c r="C28" s="208" t="s">
        <v>112</v>
      </c>
      <c r="D28" s="269"/>
      <c r="E28" s="342"/>
      <c r="F28" s="330"/>
      <c r="G28" s="261"/>
    </row>
    <row r="29" spans="1:7" ht="26.25" customHeight="1">
      <c r="A29" s="62"/>
      <c r="B29" s="207" t="s">
        <v>44</v>
      </c>
      <c r="C29" s="208" t="s">
        <v>134</v>
      </c>
      <c r="D29" s="148">
        <f>D30+D31</f>
        <v>0</v>
      </c>
      <c r="E29" s="341">
        <f>E30+E31</f>
        <v>0</v>
      </c>
      <c r="F29" s="329">
        <f>F30+F31</f>
        <v>0</v>
      </c>
      <c r="G29" s="135">
        <f>G30+G31</f>
        <v>0</v>
      </c>
    </row>
    <row r="30" spans="1:7" ht="15" customHeight="1">
      <c r="A30" s="62"/>
      <c r="B30" s="207" t="s">
        <v>91</v>
      </c>
      <c r="C30" s="93" t="s">
        <v>111</v>
      </c>
      <c r="D30" s="269"/>
      <c r="E30" s="342"/>
      <c r="F30" s="330"/>
      <c r="G30" s="261"/>
    </row>
    <row r="31" spans="1:7" ht="15" customHeight="1">
      <c r="A31" s="62"/>
      <c r="B31" s="104" t="s">
        <v>92</v>
      </c>
      <c r="C31" s="94" t="s">
        <v>112</v>
      </c>
      <c r="D31" s="268"/>
      <c r="E31" s="338"/>
      <c r="F31" s="326"/>
      <c r="G31" s="258"/>
    </row>
    <row r="32" spans="1:7" ht="15" customHeight="1">
      <c r="A32" s="62"/>
      <c r="B32" s="100">
        <v>5</v>
      </c>
      <c r="C32" s="209" t="s">
        <v>59</v>
      </c>
      <c r="D32" s="145">
        <f>D33+D36</f>
        <v>0</v>
      </c>
      <c r="E32" s="335">
        <f>E33+E36</f>
        <v>0</v>
      </c>
      <c r="F32" s="323">
        <f>F33+F36</f>
        <v>0</v>
      </c>
      <c r="G32" s="125">
        <f>G33+G36</f>
        <v>0</v>
      </c>
    </row>
    <row r="33" spans="1:7" ht="15" customHeight="1">
      <c r="A33" s="62"/>
      <c r="B33" s="102" t="s">
        <v>36</v>
      </c>
      <c r="C33" s="92" t="s">
        <v>118</v>
      </c>
      <c r="D33" s="147">
        <f>D34+D35</f>
        <v>0</v>
      </c>
      <c r="E33" s="340">
        <f>E34+E35</f>
        <v>0</v>
      </c>
      <c r="F33" s="328">
        <f>F34+F35</f>
        <v>0</v>
      </c>
      <c r="G33" s="132">
        <f>G34+G35</f>
        <v>0</v>
      </c>
    </row>
    <row r="34" spans="1:7" ht="15" customHeight="1">
      <c r="A34" s="62"/>
      <c r="B34" s="103" t="s">
        <v>45</v>
      </c>
      <c r="C34" s="93" t="s">
        <v>111</v>
      </c>
      <c r="D34" s="267"/>
      <c r="E34" s="337"/>
      <c r="F34" s="325"/>
      <c r="G34" s="255"/>
    </row>
    <row r="35" spans="1:7" ht="15" customHeight="1">
      <c r="A35" s="62"/>
      <c r="B35" s="103" t="s">
        <v>46</v>
      </c>
      <c r="C35" s="93" t="s">
        <v>112</v>
      </c>
      <c r="D35" s="267"/>
      <c r="E35" s="337"/>
      <c r="F35" s="325"/>
      <c r="G35" s="255"/>
    </row>
    <row r="36" spans="1:7" ht="15" customHeight="1">
      <c r="A36" s="62"/>
      <c r="B36" s="103" t="s">
        <v>37</v>
      </c>
      <c r="C36" s="93" t="s">
        <v>50</v>
      </c>
      <c r="D36" s="148">
        <f>D37+D38</f>
        <v>0</v>
      </c>
      <c r="E36" s="341">
        <f>E37+E38</f>
        <v>0</v>
      </c>
      <c r="F36" s="329">
        <f>F37+F38</f>
        <v>0</v>
      </c>
      <c r="G36" s="135">
        <f>G37+G38</f>
        <v>0</v>
      </c>
    </row>
    <row r="37" spans="1:7" ht="15" customHeight="1">
      <c r="A37" s="62"/>
      <c r="B37" s="103" t="s">
        <v>47</v>
      </c>
      <c r="C37" s="93" t="s">
        <v>111</v>
      </c>
      <c r="D37" s="267"/>
      <c r="E37" s="337"/>
      <c r="F37" s="325"/>
      <c r="G37" s="255"/>
    </row>
    <row r="38" spans="1:7" ht="15" customHeight="1">
      <c r="A38" s="62"/>
      <c r="B38" s="104" t="s">
        <v>48</v>
      </c>
      <c r="C38" s="94" t="s">
        <v>112</v>
      </c>
      <c r="D38" s="268"/>
      <c r="E38" s="338"/>
      <c r="F38" s="326"/>
      <c r="G38" s="258"/>
    </row>
    <row r="39" spans="1:7" ht="15" customHeight="1">
      <c r="A39" s="62"/>
      <c r="B39" s="101" t="s">
        <v>60</v>
      </c>
      <c r="C39" s="210" t="s">
        <v>61</v>
      </c>
      <c r="D39" s="144">
        <f>D40+D41</f>
        <v>0</v>
      </c>
      <c r="E39" s="333">
        <f>E40+E41</f>
        <v>0</v>
      </c>
      <c r="F39" s="321">
        <f>F40+F41</f>
        <v>0</v>
      </c>
      <c r="G39" s="124">
        <f>G40+G41</f>
        <v>0</v>
      </c>
    </row>
    <row r="40" spans="1:7" ht="15" customHeight="1">
      <c r="A40" s="62"/>
      <c r="B40" s="211" t="s">
        <v>49</v>
      </c>
      <c r="C40" s="212" t="s">
        <v>114</v>
      </c>
      <c r="D40" s="270"/>
      <c r="E40" s="343"/>
      <c r="F40" s="331"/>
      <c r="G40" s="264"/>
    </row>
    <row r="41" spans="1:7" ht="15" customHeight="1">
      <c r="A41" s="62"/>
      <c r="B41" s="104" t="s">
        <v>51</v>
      </c>
      <c r="C41" s="213" t="s">
        <v>115</v>
      </c>
      <c r="D41" s="268"/>
      <c r="E41" s="338"/>
      <c r="F41" s="326"/>
      <c r="G41" s="258"/>
    </row>
    <row r="42" spans="1:7" ht="13.5" customHeight="1" thickBot="1">
      <c r="A42" s="62"/>
      <c r="B42" s="96"/>
      <c r="C42" s="97" t="s">
        <v>62</v>
      </c>
      <c r="D42" s="149">
        <f>D39+D21+D14</f>
        <v>0</v>
      </c>
      <c r="E42" s="344">
        <f>E39+E21+E14</f>
        <v>0</v>
      </c>
      <c r="F42" s="332">
        <f>F39+F21+F14</f>
        <v>0</v>
      </c>
      <c r="G42" s="127">
        <f>G39+G21+G14</f>
        <v>0</v>
      </c>
    </row>
    <row r="43" ht="13.5" thickTop="1"/>
    <row r="44" ht="12.75">
      <c r="B44" s="45" t="s">
        <v>223</v>
      </c>
    </row>
  </sheetData>
  <sheetProtection/>
  <mergeCells count="5">
    <mergeCell ref="D10:E10"/>
    <mergeCell ref="F10:G10"/>
    <mergeCell ref="B7:G7"/>
    <mergeCell ref="B10:B13"/>
    <mergeCell ref="C10:C13"/>
  </mergeCells>
  <printOptions horizontalCentered="1"/>
  <pageMargins left="0.21" right="0.17" top="0.31496062992125984" bottom="0.4330708661417323" header="0.15748031496062992" footer="0.1968503937007874"/>
  <pageSetup horizontalDpi="600" verticalDpi="600" orientation="portrait" paperSize="9" scale="103" r:id="rId1"/>
  <headerFooter alignWithMargins="0">
    <oddFooter>&amp;CСтрана &amp;P од &amp;N</oddFooter>
  </headerFooter>
  <ignoredErrors>
    <ignoredError sqref="B24:B42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421875" style="61" customWidth="1"/>
    <col min="2" max="7" width="14.421875" style="61" customWidth="1"/>
    <col min="8" max="8" width="2.57421875" style="61" customWidth="1"/>
    <col min="9" max="16384" width="9.140625" style="61" customWidth="1"/>
  </cols>
  <sheetData>
    <row r="1" spans="1:8" ht="12.75">
      <c r="A1" s="45" t="s">
        <v>34</v>
      </c>
      <c r="B1" s="46"/>
      <c r="C1" s="46"/>
      <c r="D1" s="46"/>
      <c r="E1" s="25"/>
      <c r="F1" s="25"/>
      <c r="G1" s="25"/>
      <c r="H1" s="62"/>
    </row>
    <row r="2" spans="1:8" ht="12.75">
      <c r="A2" s="45"/>
      <c r="B2" s="46"/>
      <c r="C2" s="46"/>
      <c r="D2" s="46"/>
      <c r="E2" s="25"/>
      <c r="F2" s="25"/>
      <c r="G2" s="25"/>
      <c r="H2" s="62"/>
    </row>
    <row r="3" spans="1:8" ht="12.75">
      <c r="A3" s="24"/>
      <c r="B3" s="24" t="str">
        <f>+CONCATENATE('Poc.strana'!$A$22," ",'Poc.strana'!$C$22)</f>
        <v>Назив енергетског субјекта: </v>
      </c>
      <c r="C3" s="24"/>
      <c r="D3" s="24"/>
      <c r="E3" s="25"/>
      <c r="F3" s="25"/>
      <c r="G3" s="25"/>
      <c r="H3" s="62"/>
    </row>
    <row r="4" spans="1:8" ht="12.75">
      <c r="A4" s="24"/>
      <c r="B4" s="24" t="str">
        <f>+CONCATENATE('Poc.strana'!$A$35," ",'Poc.strana'!$C$35)</f>
        <v>Датум обраде: </v>
      </c>
      <c r="C4" s="24"/>
      <c r="D4" s="24"/>
      <c r="E4" s="25"/>
      <c r="F4" s="25"/>
      <c r="G4" s="25"/>
      <c r="H4" s="62"/>
    </row>
    <row r="5" spans="1:8" ht="12.75">
      <c r="A5" s="62"/>
      <c r="B5" s="62"/>
      <c r="C5" s="62"/>
      <c r="D5" s="62"/>
      <c r="E5" s="62"/>
      <c r="F5" s="62"/>
      <c r="G5" s="62"/>
      <c r="H5" s="62"/>
    </row>
    <row r="6" spans="1:8" ht="12.75">
      <c r="A6" s="62"/>
      <c r="B6" s="62"/>
      <c r="C6" s="62"/>
      <c r="D6" s="62"/>
      <c r="E6" s="62"/>
      <c r="F6" s="62"/>
      <c r="G6" s="62"/>
      <c r="H6" s="62"/>
    </row>
    <row r="7" spans="1:8" ht="12.75" customHeight="1">
      <c r="A7" s="98"/>
      <c r="B7" s="608" t="str">
        <f>CONCATENATE("Табела ЕТ-5-13. СТРУКТУРА ПРИКЉУЧАКА ПО СНАЗИ У КАТЕГОРИЈИ ШИРОКА ПОТРОШЊА - КОМЕРЦИЈАЛА И ОСТАЛИ, СТАЊЕ КРАЈ "," ",'Poc.strana'!C25,". ГОДИНЕ")</f>
        <v>Табела ЕТ-5-13. СТРУКТУРА ПРИКЉУЧАКА ПО СНАЗИ У КАТЕГОРИЈИ ШИРОКА ПОТРОШЊА - КОМЕРЦИЈАЛА И ОСТАЛИ, СТАЊЕ КРАЈ  2022. ГОДИНЕ</v>
      </c>
      <c r="C7" s="608"/>
      <c r="D7" s="608"/>
      <c r="E7" s="608"/>
      <c r="F7" s="608"/>
      <c r="G7" s="608"/>
      <c r="H7" s="62"/>
    </row>
    <row r="8" spans="1:8" ht="12.75">
      <c r="A8" s="62"/>
      <c r="B8" s="608"/>
      <c r="C8" s="608"/>
      <c r="D8" s="608"/>
      <c r="E8" s="608"/>
      <c r="F8" s="608"/>
      <c r="G8" s="608"/>
      <c r="H8" s="62"/>
    </row>
    <row r="9" spans="1:8" ht="13.5" thickBot="1">
      <c r="A9" s="62"/>
      <c r="B9" s="62"/>
      <c r="C9" s="62"/>
      <c r="D9" s="62"/>
      <c r="E9" s="62"/>
      <c r="F9" s="62"/>
      <c r="G9" s="62"/>
      <c r="H9" s="62"/>
    </row>
    <row r="10" spans="1:8" ht="13.5" customHeight="1" thickTop="1">
      <c r="A10" s="62"/>
      <c r="B10" s="591" t="s">
        <v>0</v>
      </c>
      <c r="C10" s="609" t="s">
        <v>116</v>
      </c>
      <c r="D10" s="610"/>
      <c r="E10" s="617" t="s">
        <v>262</v>
      </c>
      <c r="F10" s="618"/>
      <c r="G10" s="619"/>
      <c r="H10" s="62"/>
    </row>
    <row r="11" spans="1:8" ht="13.5" customHeight="1">
      <c r="A11" s="62"/>
      <c r="B11" s="592"/>
      <c r="C11" s="611"/>
      <c r="D11" s="612"/>
      <c r="E11" s="602" t="s">
        <v>113</v>
      </c>
      <c r="F11" s="603"/>
      <c r="G11" s="604"/>
      <c r="H11" s="62"/>
    </row>
    <row r="12" spans="1:8" ht="12.75">
      <c r="A12" s="62"/>
      <c r="B12" s="592"/>
      <c r="C12" s="605" t="s">
        <v>117</v>
      </c>
      <c r="D12" s="606" t="s">
        <v>55</v>
      </c>
      <c r="E12" s="602" t="s">
        <v>59</v>
      </c>
      <c r="F12" s="603"/>
      <c r="G12" s="604"/>
      <c r="H12" s="62"/>
    </row>
    <row r="13" spans="1:8" ht="12.75">
      <c r="A13" s="62"/>
      <c r="B13" s="593"/>
      <c r="C13" s="599"/>
      <c r="D13" s="607"/>
      <c r="E13" s="139" t="s">
        <v>118</v>
      </c>
      <c r="F13" s="139" t="s">
        <v>50</v>
      </c>
      <c r="G13" s="517" t="s">
        <v>54</v>
      </c>
      <c r="H13" s="62"/>
    </row>
    <row r="14" spans="1:8" ht="12.75">
      <c r="A14" s="62"/>
      <c r="B14" s="107">
        <v>1</v>
      </c>
      <c r="C14" s="215">
        <v>6</v>
      </c>
      <c r="D14" s="216">
        <f>C14*230/1000</f>
        <v>1.38</v>
      </c>
      <c r="E14" s="271"/>
      <c r="F14" s="271"/>
      <c r="G14" s="218">
        <f>E14+F14</f>
        <v>0</v>
      </c>
      <c r="H14" s="62"/>
    </row>
    <row r="15" spans="1:8" ht="12.75">
      <c r="A15" s="62"/>
      <c r="B15" s="108">
        <v>2</v>
      </c>
      <c r="C15" s="219">
        <v>10</v>
      </c>
      <c r="D15" s="220">
        <f aca="true" t="shared" si="0" ref="D15:D22">C15*230/1000</f>
        <v>2.3</v>
      </c>
      <c r="E15" s="272"/>
      <c r="F15" s="272"/>
      <c r="G15" s="222">
        <f aca="true" t="shared" si="1" ref="G15:G22">E15+F15</f>
        <v>0</v>
      </c>
      <c r="H15" s="62"/>
    </row>
    <row r="16" spans="1:8" ht="12.75">
      <c r="A16" s="62"/>
      <c r="B16" s="108">
        <v>3</v>
      </c>
      <c r="C16" s="219">
        <v>16</v>
      </c>
      <c r="D16" s="220">
        <f t="shared" si="0"/>
        <v>3.68</v>
      </c>
      <c r="E16" s="272"/>
      <c r="F16" s="272"/>
      <c r="G16" s="222">
        <f t="shared" si="1"/>
        <v>0</v>
      </c>
      <c r="H16" s="62"/>
    </row>
    <row r="17" spans="1:8" ht="12.75">
      <c r="A17" s="62"/>
      <c r="B17" s="108">
        <v>4</v>
      </c>
      <c r="C17" s="219">
        <v>20</v>
      </c>
      <c r="D17" s="220">
        <f t="shared" si="0"/>
        <v>4.6</v>
      </c>
      <c r="E17" s="272"/>
      <c r="F17" s="272"/>
      <c r="G17" s="222">
        <f t="shared" si="1"/>
        <v>0</v>
      </c>
      <c r="H17" s="62"/>
    </row>
    <row r="18" spans="1:8" ht="12.75">
      <c r="A18" s="62"/>
      <c r="B18" s="108">
        <v>5</v>
      </c>
      <c r="C18" s="219">
        <v>25</v>
      </c>
      <c r="D18" s="220">
        <f t="shared" si="0"/>
        <v>5.75</v>
      </c>
      <c r="E18" s="272"/>
      <c r="F18" s="272"/>
      <c r="G18" s="222">
        <f t="shared" si="1"/>
        <v>0</v>
      </c>
      <c r="H18" s="62"/>
    </row>
    <row r="19" spans="1:8" ht="12.75">
      <c r="A19" s="62"/>
      <c r="B19" s="108">
        <v>6</v>
      </c>
      <c r="C19" s="219">
        <v>32</v>
      </c>
      <c r="D19" s="220">
        <f t="shared" si="0"/>
        <v>7.36</v>
      </c>
      <c r="E19" s="272"/>
      <c r="F19" s="272"/>
      <c r="G19" s="222">
        <f t="shared" si="1"/>
        <v>0</v>
      </c>
      <c r="H19" s="62"/>
    </row>
    <row r="20" spans="1:8" ht="12.75">
      <c r="A20" s="62"/>
      <c r="B20" s="108">
        <v>7</v>
      </c>
      <c r="C20" s="219">
        <v>40</v>
      </c>
      <c r="D20" s="220">
        <f t="shared" si="0"/>
        <v>9.2</v>
      </c>
      <c r="E20" s="272"/>
      <c r="F20" s="272"/>
      <c r="G20" s="222">
        <f t="shared" si="1"/>
        <v>0</v>
      </c>
      <c r="H20" s="62"/>
    </row>
    <row r="21" spans="1:8" ht="12.75">
      <c r="A21" s="62"/>
      <c r="B21" s="108">
        <v>8</v>
      </c>
      <c r="C21" s="219">
        <v>50</v>
      </c>
      <c r="D21" s="220">
        <f t="shared" si="0"/>
        <v>11.5</v>
      </c>
      <c r="E21" s="272"/>
      <c r="F21" s="272"/>
      <c r="G21" s="222">
        <f t="shared" si="1"/>
        <v>0</v>
      </c>
      <c r="H21" s="62"/>
    </row>
    <row r="22" spans="1:8" ht="12.75">
      <c r="A22" s="62"/>
      <c r="B22" s="108">
        <v>9</v>
      </c>
      <c r="C22" s="219">
        <v>63</v>
      </c>
      <c r="D22" s="220">
        <f t="shared" si="0"/>
        <v>14.49</v>
      </c>
      <c r="E22" s="272"/>
      <c r="F22" s="272"/>
      <c r="G22" s="222">
        <f t="shared" si="1"/>
        <v>0</v>
      </c>
      <c r="H22" s="62"/>
    </row>
    <row r="23" spans="1:8" ht="13.5" thickBot="1">
      <c r="A23" s="62"/>
      <c r="B23" s="223">
        <v>10</v>
      </c>
      <c r="C23" s="615" t="s">
        <v>52</v>
      </c>
      <c r="D23" s="616"/>
      <c r="E23" s="224">
        <f>SUM(E14:E22)</f>
        <v>0</v>
      </c>
      <c r="F23" s="224">
        <f>SUM(F14:F22)</f>
        <v>0</v>
      </c>
      <c r="G23" s="225">
        <f>SUM(G14:G22)</f>
        <v>0</v>
      </c>
      <c r="H23" s="62"/>
    </row>
    <row r="24" spans="1:8" ht="13.5" customHeight="1" thickTop="1">
      <c r="A24" s="62"/>
      <c r="B24" s="591" t="s">
        <v>0</v>
      </c>
      <c r="C24" s="609" t="s">
        <v>116</v>
      </c>
      <c r="D24" s="610"/>
      <c r="E24" s="617" t="s">
        <v>263</v>
      </c>
      <c r="F24" s="618"/>
      <c r="G24" s="619"/>
      <c r="H24" s="62"/>
    </row>
    <row r="25" spans="1:8" ht="12.75">
      <c r="A25" s="62"/>
      <c r="B25" s="592"/>
      <c r="C25" s="611"/>
      <c r="D25" s="612"/>
      <c r="E25" s="602" t="s">
        <v>113</v>
      </c>
      <c r="F25" s="603"/>
      <c r="G25" s="604"/>
      <c r="H25" s="62"/>
    </row>
    <row r="26" spans="1:8" ht="24" customHeight="1">
      <c r="A26" s="62"/>
      <c r="B26" s="592"/>
      <c r="C26" s="605" t="s">
        <v>117</v>
      </c>
      <c r="D26" s="606" t="s">
        <v>55</v>
      </c>
      <c r="E26" s="602" t="s">
        <v>59</v>
      </c>
      <c r="F26" s="603"/>
      <c r="G26" s="604"/>
      <c r="H26" s="62"/>
    </row>
    <row r="27" spans="1:8" ht="12.75" customHeight="1">
      <c r="A27" s="62"/>
      <c r="B27" s="593"/>
      <c r="C27" s="599"/>
      <c r="D27" s="607"/>
      <c r="E27" s="139" t="s">
        <v>118</v>
      </c>
      <c r="F27" s="139" t="s">
        <v>50</v>
      </c>
      <c r="G27" s="517" t="s">
        <v>54</v>
      </c>
      <c r="H27" s="62"/>
    </row>
    <row r="28" spans="1:8" ht="12.75">
      <c r="A28" s="62"/>
      <c r="B28" s="107">
        <v>1</v>
      </c>
      <c r="C28" s="215">
        <v>6</v>
      </c>
      <c r="D28" s="216">
        <f>C28*230/1000*3</f>
        <v>4.14</v>
      </c>
      <c r="E28" s="271"/>
      <c r="F28" s="271"/>
      <c r="G28" s="218">
        <f>E28+F28</f>
        <v>0</v>
      </c>
      <c r="H28" s="62"/>
    </row>
    <row r="29" spans="1:8" ht="12.75">
      <c r="A29" s="62"/>
      <c r="B29" s="108">
        <v>2</v>
      </c>
      <c r="C29" s="219">
        <v>10</v>
      </c>
      <c r="D29" s="220">
        <f aca="true" t="shared" si="2" ref="D29:D36">C29*230/1000*3</f>
        <v>6.8999999999999995</v>
      </c>
      <c r="E29" s="272"/>
      <c r="F29" s="272"/>
      <c r="G29" s="222">
        <f aca="true" t="shared" si="3" ref="G29:G36">E29+F29</f>
        <v>0</v>
      </c>
      <c r="H29" s="62"/>
    </row>
    <row r="30" spans="1:8" ht="12.75">
      <c r="A30" s="62"/>
      <c r="B30" s="108">
        <v>3</v>
      </c>
      <c r="C30" s="219">
        <v>16</v>
      </c>
      <c r="D30" s="220">
        <f t="shared" si="2"/>
        <v>11.040000000000001</v>
      </c>
      <c r="E30" s="272"/>
      <c r="F30" s="272"/>
      <c r="G30" s="222">
        <f t="shared" si="3"/>
        <v>0</v>
      </c>
      <c r="H30" s="62"/>
    </row>
    <row r="31" spans="1:8" ht="12.75">
      <c r="A31" s="62"/>
      <c r="B31" s="108">
        <v>4</v>
      </c>
      <c r="C31" s="219">
        <v>20</v>
      </c>
      <c r="D31" s="220">
        <f t="shared" si="2"/>
        <v>13.799999999999999</v>
      </c>
      <c r="E31" s="272"/>
      <c r="F31" s="272"/>
      <c r="G31" s="222">
        <f t="shared" si="3"/>
        <v>0</v>
      </c>
      <c r="H31" s="62"/>
    </row>
    <row r="32" spans="1:8" ht="12.75">
      <c r="A32" s="62"/>
      <c r="B32" s="108">
        <v>5</v>
      </c>
      <c r="C32" s="219">
        <v>25</v>
      </c>
      <c r="D32" s="220">
        <f t="shared" si="2"/>
        <v>17.25</v>
      </c>
      <c r="E32" s="272"/>
      <c r="F32" s="272"/>
      <c r="G32" s="222">
        <f t="shared" si="3"/>
        <v>0</v>
      </c>
      <c r="H32" s="62"/>
    </row>
    <row r="33" spans="1:8" ht="12.75">
      <c r="A33" s="62"/>
      <c r="B33" s="108">
        <v>6</v>
      </c>
      <c r="C33" s="219">
        <v>32</v>
      </c>
      <c r="D33" s="220">
        <f t="shared" si="2"/>
        <v>22.080000000000002</v>
      </c>
      <c r="E33" s="272"/>
      <c r="F33" s="272"/>
      <c r="G33" s="222">
        <f t="shared" si="3"/>
        <v>0</v>
      </c>
      <c r="H33" s="62"/>
    </row>
    <row r="34" spans="1:8" ht="12.75">
      <c r="A34" s="62"/>
      <c r="B34" s="108">
        <v>7</v>
      </c>
      <c r="C34" s="219">
        <v>40</v>
      </c>
      <c r="D34" s="220">
        <f t="shared" si="2"/>
        <v>27.599999999999998</v>
      </c>
      <c r="E34" s="272"/>
      <c r="F34" s="272"/>
      <c r="G34" s="222">
        <f t="shared" si="3"/>
        <v>0</v>
      </c>
      <c r="H34" s="62"/>
    </row>
    <row r="35" spans="1:8" ht="12.75">
      <c r="A35" s="62"/>
      <c r="B35" s="108">
        <v>8</v>
      </c>
      <c r="C35" s="219">
        <v>50</v>
      </c>
      <c r="D35" s="220">
        <f t="shared" si="2"/>
        <v>34.5</v>
      </c>
      <c r="E35" s="272"/>
      <c r="F35" s="272"/>
      <c r="G35" s="222">
        <f t="shared" si="3"/>
        <v>0</v>
      </c>
      <c r="H35" s="62"/>
    </row>
    <row r="36" spans="1:8" ht="12.75">
      <c r="A36" s="62"/>
      <c r="B36" s="108">
        <v>9</v>
      </c>
      <c r="C36" s="219">
        <v>63</v>
      </c>
      <c r="D36" s="220">
        <f t="shared" si="2"/>
        <v>43.47</v>
      </c>
      <c r="E36" s="272"/>
      <c r="F36" s="272"/>
      <c r="G36" s="222">
        <f t="shared" si="3"/>
        <v>0</v>
      </c>
      <c r="H36" s="62"/>
    </row>
    <row r="37" spans="1:8" ht="13.5" thickBot="1">
      <c r="A37" s="62"/>
      <c r="B37" s="223">
        <v>10</v>
      </c>
      <c r="C37" s="615" t="s">
        <v>52</v>
      </c>
      <c r="D37" s="616"/>
      <c r="E37" s="224">
        <f>SUM(E28:E36)</f>
        <v>0</v>
      </c>
      <c r="F37" s="224">
        <f>SUM(F28:F36)</f>
        <v>0</v>
      </c>
      <c r="G37" s="225">
        <f>SUM(G28:G36)</f>
        <v>0</v>
      </c>
      <c r="H37" s="62"/>
    </row>
    <row r="38" spans="1:8" ht="13.5" customHeight="1" thickTop="1">
      <c r="A38" s="62"/>
      <c r="B38" s="591" t="s">
        <v>0</v>
      </c>
      <c r="C38" s="609" t="s">
        <v>116</v>
      </c>
      <c r="D38" s="610"/>
      <c r="E38" s="617" t="s">
        <v>264</v>
      </c>
      <c r="F38" s="618"/>
      <c r="G38" s="619"/>
      <c r="H38" s="62"/>
    </row>
    <row r="39" spans="1:8" ht="12.75">
      <c r="A39" s="62"/>
      <c r="B39" s="592"/>
      <c r="C39" s="611"/>
      <c r="D39" s="612"/>
      <c r="E39" s="602" t="s">
        <v>113</v>
      </c>
      <c r="F39" s="603"/>
      <c r="G39" s="604"/>
      <c r="H39" s="62"/>
    </row>
    <row r="40" spans="1:8" ht="12.75">
      <c r="A40" s="62"/>
      <c r="B40" s="592"/>
      <c r="C40" s="605" t="s">
        <v>117</v>
      </c>
      <c r="D40" s="606" t="s">
        <v>55</v>
      </c>
      <c r="E40" s="602" t="s">
        <v>59</v>
      </c>
      <c r="F40" s="603"/>
      <c r="G40" s="604"/>
      <c r="H40" s="62"/>
    </row>
    <row r="41" spans="1:8" ht="12.75">
      <c r="A41" s="62"/>
      <c r="B41" s="593"/>
      <c r="C41" s="599"/>
      <c r="D41" s="607"/>
      <c r="E41" s="139" t="s">
        <v>118</v>
      </c>
      <c r="F41" s="139" t="s">
        <v>50</v>
      </c>
      <c r="G41" s="517" t="s">
        <v>54</v>
      </c>
      <c r="H41" s="62"/>
    </row>
    <row r="42" spans="1:8" ht="12.75">
      <c r="A42" s="62"/>
      <c r="B42" s="107">
        <v>1</v>
      </c>
      <c r="C42" s="215">
        <v>6</v>
      </c>
      <c r="D42" s="216">
        <f>C42*230/1000</f>
        <v>1.38</v>
      </c>
      <c r="E42" s="217">
        <f aca="true" t="shared" si="4" ref="E42:E50">E28+E14</f>
        <v>0</v>
      </c>
      <c r="F42" s="217">
        <f aca="true" t="shared" si="5" ref="F42:F50">F28+F14</f>
        <v>0</v>
      </c>
      <c r="G42" s="218">
        <f>E42+F42</f>
        <v>0</v>
      </c>
      <c r="H42" s="62"/>
    </row>
    <row r="43" spans="1:8" ht="12.75">
      <c r="A43" s="62"/>
      <c r="B43" s="108">
        <v>2</v>
      </c>
      <c r="C43" s="219">
        <v>10</v>
      </c>
      <c r="D43" s="220">
        <f aca="true" t="shared" si="6" ref="D43:D50">C43*230/1000</f>
        <v>2.3</v>
      </c>
      <c r="E43" s="221">
        <f t="shared" si="4"/>
        <v>0</v>
      </c>
      <c r="F43" s="221">
        <f t="shared" si="5"/>
        <v>0</v>
      </c>
      <c r="G43" s="222">
        <f aca="true" t="shared" si="7" ref="G43:G50">E43+F43</f>
        <v>0</v>
      </c>
      <c r="H43" s="62"/>
    </row>
    <row r="44" spans="1:8" ht="12.75">
      <c r="A44" s="62"/>
      <c r="B44" s="108">
        <v>3</v>
      </c>
      <c r="C44" s="219">
        <v>16</v>
      </c>
      <c r="D44" s="220">
        <f t="shared" si="6"/>
        <v>3.68</v>
      </c>
      <c r="E44" s="221">
        <f t="shared" si="4"/>
        <v>0</v>
      </c>
      <c r="F44" s="221">
        <f t="shared" si="5"/>
        <v>0</v>
      </c>
      <c r="G44" s="222">
        <f t="shared" si="7"/>
        <v>0</v>
      </c>
      <c r="H44" s="62"/>
    </row>
    <row r="45" spans="1:8" ht="12.75">
      <c r="A45" s="62"/>
      <c r="B45" s="108">
        <v>4</v>
      </c>
      <c r="C45" s="219">
        <v>20</v>
      </c>
      <c r="D45" s="220">
        <f t="shared" si="6"/>
        <v>4.6</v>
      </c>
      <c r="E45" s="221">
        <f t="shared" si="4"/>
        <v>0</v>
      </c>
      <c r="F45" s="221">
        <f t="shared" si="5"/>
        <v>0</v>
      </c>
      <c r="G45" s="222">
        <f t="shared" si="7"/>
        <v>0</v>
      </c>
      <c r="H45" s="62"/>
    </row>
    <row r="46" spans="1:8" ht="12.75">
      <c r="A46" s="62"/>
      <c r="B46" s="108">
        <v>5</v>
      </c>
      <c r="C46" s="219">
        <v>25</v>
      </c>
      <c r="D46" s="220">
        <f t="shared" si="6"/>
        <v>5.75</v>
      </c>
      <c r="E46" s="221">
        <f t="shared" si="4"/>
        <v>0</v>
      </c>
      <c r="F46" s="221">
        <f t="shared" si="5"/>
        <v>0</v>
      </c>
      <c r="G46" s="222">
        <f t="shared" si="7"/>
        <v>0</v>
      </c>
      <c r="H46" s="62"/>
    </row>
    <row r="47" spans="1:8" ht="12.75" customHeight="1">
      <c r="A47" s="62"/>
      <c r="B47" s="108">
        <v>6</v>
      </c>
      <c r="C47" s="219">
        <v>32</v>
      </c>
      <c r="D47" s="220">
        <f t="shared" si="6"/>
        <v>7.36</v>
      </c>
      <c r="E47" s="221">
        <f t="shared" si="4"/>
        <v>0</v>
      </c>
      <c r="F47" s="221">
        <f t="shared" si="5"/>
        <v>0</v>
      </c>
      <c r="G47" s="222">
        <f t="shared" si="7"/>
        <v>0</v>
      </c>
      <c r="H47" s="62"/>
    </row>
    <row r="48" spans="1:8" ht="12.75">
      <c r="A48" s="62"/>
      <c r="B48" s="108">
        <v>7</v>
      </c>
      <c r="C48" s="219">
        <v>40</v>
      </c>
      <c r="D48" s="220">
        <f t="shared" si="6"/>
        <v>9.2</v>
      </c>
      <c r="E48" s="221">
        <f t="shared" si="4"/>
        <v>0</v>
      </c>
      <c r="F48" s="221">
        <f t="shared" si="5"/>
        <v>0</v>
      </c>
      <c r="G48" s="222">
        <f t="shared" si="7"/>
        <v>0</v>
      </c>
      <c r="H48" s="62"/>
    </row>
    <row r="49" spans="1:8" ht="12.75">
      <c r="A49" s="62"/>
      <c r="B49" s="108">
        <v>8</v>
      </c>
      <c r="C49" s="219">
        <v>50</v>
      </c>
      <c r="D49" s="220">
        <f t="shared" si="6"/>
        <v>11.5</v>
      </c>
      <c r="E49" s="221">
        <f t="shared" si="4"/>
        <v>0</v>
      </c>
      <c r="F49" s="221">
        <f t="shared" si="5"/>
        <v>0</v>
      </c>
      <c r="G49" s="222">
        <f t="shared" si="7"/>
        <v>0</v>
      </c>
      <c r="H49" s="62"/>
    </row>
    <row r="50" spans="1:8" ht="12.75">
      <c r="A50" s="62"/>
      <c r="B50" s="108">
        <v>9</v>
      </c>
      <c r="C50" s="219">
        <v>63</v>
      </c>
      <c r="D50" s="220">
        <f t="shared" si="6"/>
        <v>14.49</v>
      </c>
      <c r="E50" s="221">
        <f t="shared" si="4"/>
        <v>0</v>
      </c>
      <c r="F50" s="221">
        <f t="shared" si="5"/>
        <v>0</v>
      </c>
      <c r="G50" s="222">
        <f t="shared" si="7"/>
        <v>0</v>
      </c>
      <c r="H50" s="62"/>
    </row>
    <row r="51" spans="1:8" ht="13.5" thickBot="1">
      <c r="A51" s="62"/>
      <c r="B51" s="226">
        <v>10</v>
      </c>
      <c r="C51" s="613" t="s">
        <v>52</v>
      </c>
      <c r="D51" s="614"/>
      <c r="E51" s="227">
        <f>SUM(E42:E50)</f>
        <v>0</v>
      </c>
      <c r="F51" s="227">
        <f>SUM(F42:F50)</f>
        <v>0</v>
      </c>
      <c r="G51" s="228">
        <f>SUM(G42:G50)</f>
        <v>0</v>
      </c>
      <c r="H51" s="62"/>
    </row>
    <row r="52" ht="13.5" thickTop="1"/>
  </sheetData>
  <sheetProtection/>
  <mergeCells count="25">
    <mergeCell ref="C51:D51"/>
    <mergeCell ref="C24:D25"/>
    <mergeCell ref="C37:D37"/>
    <mergeCell ref="C38:D39"/>
    <mergeCell ref="C23:D23"/>
    <mergeCell ref="E10:G10"/>
    <mergeCell ref="E38:G38"/>
    <mergeCell ref="E39:G39"/>
    <mergeCell ref="E24:G24"/>
    <mergeCell ref="E25:G25"/>
    <mergeCell ref="B7:G8"/>
    <mergeCell ref="E12:G12"/>
    <mergeCell ref="B10:B13"/>
    <mergeCell ref="C12:C13"/>
    <mergeCell ref="D12:D13"/>
    <mergeCell ref="C10:D11"/>
    <mergeCell ref="E11:G11"/>
    <mergeCell ref="E40:G40"/>
    <mergeCell ref="B24:B27"/>
    <mergeCell ref="C26:C27"/>
    <mergeCell ref="D26:D27"/>
    <mergeCell ref="B38:B41"/>
    <mergeCell ref="C40:C41"/>
    <mergeCell ref="D40:D41"/>
    <mergeCell ref="E26:G26"/>
  </mergeCells>
  <printOptions horizontalCentered="1"/>
  <pageMargins left="0.2755905511811024" right="0.1968503937007874" top="0.15748031496062992" bottom="0.31496062992125984" header="0.2755905511811024" footer="0.15748031496062992"/>
  <pageSetup horizontalDpi="600" verticalDpi="600" orientation="portrait" paperSize="9" scale="95" r:id="rId1"/>
  <headerFooter alignWithMargins="0"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 Vuckovic</dc:creator>
  <cp:keywords/>
  <dc:description/>
  <cp:lastModifiedBy>AERS</cp:lastModifiedBy>
  <cp:lastPrinted>2022-11-15T12:44:10Z</cp:lastPrinted>
  <dcterms:created xsi:type="dcterms:W3CDTF">2006-07-05T09:57:32Z</dcterms:created>
  <dcterms:modified xsi:type="dcterms:W3CDTF">2022-11-15T12:44:57Z</dcterms:modified>
  <cp:category/>
  <cp:version/>
  <cp:contentType/>
  <cp:contentStatus/>
</cp:coreProperties>
</file>