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Preuzimanje-Ostv" sheetId="3" r:id="rId3"/>
    <sheet name="Isporuka-Ostv" sheetId="4" r:id="rId4"/>
    <sheet name="Isporuka-Ostv_GarantSnabd" sheetId="5" r:id="rId5"/>
    <sheet name="Isporuka-Ostv_RezSnabd" sheetId="6" r:id="rId6"/>
    <sheet name="Isporuka-Ostv_SlobSnabd" sheetId="7" r:id="rId7"/>
    <sheet name="PreuzIsporuka-Kupci-proizv" sheetId="8" r:id="rId8"/>
    <sheet name="Isporuka-Ostvareno-Snabdevaci" sheetId="9" r:id="rId9"/>
    <sheet name="StrukPot_Dom" sheetId="10" r:id="rId10"/>
    <sheet name="StrukPot_Komer" sheetId="11" r:id="rId11"/>
    <sheet name="SatOpt" sheetId="12" r:id="rId12"/>
  </sheets>
  <definedNames>
    <definedName name="_xlfn.IFERROR" hidden="1">#NAME?</definedName>
    <definedName name="_xlnm.Print_Area" localSheetId="3">'Isporuka-Ostv'!$A$1:$Q$96</definedName>
    <definedName name="_xlnm.Print_Area" localSheetId="4">'Isporuka-Ostv_GarantSnabd'!$A$1:$Q$96</definedName>
    <definedName name="_xlnm.Print_Area" localSheetId="5">'Isporuka-Ostv_RezSnabd'!$A$1:$Q$96</definedName>
    <definedName name="_xlnm.Print_Area" localSheetId="6">'Isporuka-Ostv_SlobSnabd'!$A$1:$Q$96</definedName>
    <definedName name="_xlnm.Print_Area" localSheetId="8">'Isporuka-Ostvareno-Snabdevaci'!$B$7:$P$36</definedName>
    <definedName name="_xlnm.Print_Area" localSheetId="0">'Poc.strana'!$A$1:$G$43</definedName>
    <definedName name="_xlnm.Print_Area" localSheetId="2">'Preuzimanje-Ostv'!$B$7:$Q$94</definedName>
    <definedName name="_xlnm.Print_Area" localSheetId="7">'PreuzIsporuka-Kupci-proizv'!$B$7:$Q$94</definedName>
    <definedName name="_xlnm.Print_Area" localSheetId="1">'Sadrzaj_Dinamika'!$A$1:$F$21</definedName>
    <definedName name="_xlnm.Print_Area" localSheetId="11">'SatOpt'!$B$7:$AH$377</definedName>
    <definedName name="_xlnm.Print_Area" localSheetId="9">'StrukPot_Dom'!$A$1:$AB$119</definedName>
    <definedName name="_xlnm.Print_Area" localSheetId="10">'StrukPot_Komer'!$B$7:$AF$118</definedName>
    <definedName name="_xlnm.Print_Titles" localSheetId="3">'Isporuka-Ostv'!$7:$11</definedName>
    <definedName name="_xlnm.Print_Titles" localSheetId="4">'Isporuka-Ostv_GarantSnabd'!$7:$11</definedName>
    <definedName name="_xlnm.Print_Titles" localSheetId="5">'Isporuka-Ostv_RezSnabd'!$7:$11</definedName>
    <definedName name="_xlnm.Print_Titles" localSheetId="6">'Isporuka-Ostv_SlobSnabd'!$7:$11</definedName>
    <definedName name="_xlnm.Print_Titles" localSheetId="8">'Isporuka-Ostvareno-Snabdevaci'!$7:$11</definedName>
    <definedName name="_xlnm.Print_Titles" localSheetId="2">'Preuzimanje-Ostv'!$7:$11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<sst xmlns="http://schemas.openxmlformats.org/spreadsheetml/2006/main" count="2194" uniqueCount="399">
  <si>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</si>
  <si>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</si>
  <si>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</si>
  <si>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</si>
  <si>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</si>
  <si>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</si>
  <si>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</si>
  <si>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</si>
  <si>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</si>
  <si>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</si>
  <si>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</si>
  <si>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</si>
  <si>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</si>
  <si>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</si>
  <si>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1.1</t>
  </si>
  <si>
    <t>1.2</t>
  </si>
  <si>
    <t>2</t>
  </si>
  <si>
    <t>2.1</t>
  </si>
  <si>
    <t>2.2</t>
  </si>
  <si>
    <t>3</t>
  </si>
  <si>
    <t>3.1</t>
  </si>
  <si>
    <t>3.2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</si>
  <si>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</si>
  <si>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</si>
  <si>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</si>
  <si>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</si>
  <si>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</si>
  <si>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</si>
  <si>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</si>
  <si>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</si>
  <si>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</si>
  <si>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</si>
  <si>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</si>
  <si>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</si>
  <si>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</si>
  <si>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</si>
  <si>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</si>
  <si>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</si>
  <si>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</si>
  <si>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</si>
  <si>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</si>
  <si>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Преузето из преносне мреже</t>
  </si>
  <si>
    <t>MW</t>
  </si>
  <si>
    <t>Прекомерно преузета снага</t>
  </si>
  <si>
    <t xml:space="preserve">Активна енергија </t>
  </si>
  <si>
    <t>MWh</t>
  </si>
  <si>
    <t>Mvarh</t>
  </si>
  <si>
    <t>Електране на 35 kV</t>
  </si>
  <si>
    <t>4</t>
  </si>
  <si>
    <t>5</t>
  </si>
  <si>
    <t>5.1</t>
  </si>
  <si>
    <t>5.2</t>
  </si>
  <si>
    <t>6</t>
  </si>
  <si>
    <t>Електране на 20 i 10 kV</t>
  </si>
  <si>
    <t>7</t>
  </si>
  <si>
    <t>8</t>
  </si>
  <si>
    <t>8.1</t>
  </si>
  <si>
    <t>8.2</t>
  </si>
  <si>
    <t>9</t>
  </si>
  <si>
    <t>Електране на 0.4 kV</t>
  </si>
  <si>
    <t>10</t>
  </si>
  <si>
    <t>11</t>
  </si>
  <si>
    <t>11.1</t>
  </si>
  <si>
    <t>11.2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</si>
  <si>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</si>
  <si>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</si>
  <si>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</si>
  <si>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</si>
  <si>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</si>
  <si>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</si>
  <si>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</si>
  <si>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</si>
  <si>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</si>
  <si>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</si>
  <si>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</si>
  <si>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Сопствена потрошња</t>
  </si>
  <si>
    <t>23</t>
  </si>
  <si>
    <t xml:space="preserve">Губици </t>
  </si>
  <si>
    <t>24</t>
  </si>
  <si>
    <t>%</t>
  </si>
  <si>
    <t>Средњи напон  -  (35 kV)</t>
  </si>
  <si>
    <t>5.2.1</t>
  </si>
  <si>
    <t>5.2.2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</si>
  <si>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</si>
  <si>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</si>
  <si>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</si>
  <si>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</si>
  <si>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</si>
  <si>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ЈАВНО ОСВЕТЉЕЊЕ</t>
  </si>
  <si>
    <t>УКУПНО</t>
  </si>
  <si>
    <t>[MWh]</t>
  </si>
  <si>
    <t>Датум</t>
  </si>
  <si>
    <t xml:space="preserve">Дневна </t>
  </si>
  <si>
    <t>Температуре током дана</t>
  </si>
  <si>
    <t>енергија</t>
  </si>
  <si>
    <t>Мин.</t>
  </si>
  <si>
    <t>Макс.</t>
  </si>
  <si>
    <t>Средња</t>
  </si>
  <si>
    <t xml:space="preserve">Укупна реактивна енергија </t>
  </si>
  <si>
    <t>Средње снаге по сатима [MW]</t>
  </si>
  <si>
    <t>[°С]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</si>
  <si>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</si>
  <si>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</si>
  <si>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Реактивна енергија </t>
  </si>
  <si>
    <t xml:space="preserve">   У табели су приказане реализоване вредности закључно са месецом:</t>
  </si>
  <si>
    <t xml:space="preserve">  - Виша тарифа</t>
  </si>
  <si>
    <t xml:space="preserve">  - Нижа тарифа</t>
  </si>
  <si>
    <t>Губици према расположивој енергији</t>
  </si>
  <si>
    <t>Расположива активна енергија</t>
  </si>
  <si>
    <t>Укупна производња на дистрибутивној мрежи</t>
  </si>
  <si>
    <t>Напомена: Уметањем потребног броја редова дати податке за све дане у години</t>
  </si>
  <si>
    <t>Купци на 110 kV</t>
  </si>
  <si>
    <t>Купци на 35 kV</t>
  </si>
  <si>
    <t>Купци на 20 и 10 kV</t>
  </si>
  <si>
    <t>Купци на 0,4 kV</t>
  </si>
  <si>
    <t>Јавна расвета</t>
  </si>
  <si>
    <t>Број мерних места</t>
  </si>
  <si>
    <t>Светлеће рекламе</t>
  </si>
  <si>
    <t>Број рекламних паноа</t>
  </si>
  <si>
    <t xml:space="preserve"> Остали месеци су из последњег плана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</si>
  <si>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</si>
  <si>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</si>
  <si>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</si>
  <si>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</si>
  <si>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</si>
  <si>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25</t>
  </si>
  <si>
    <t>Губици према енергији без купаца на 110 kV</t>
  </si>
  <si>
    <t xml:space="preserve">СРЕДЊИ НАПОН (35 kV + 10(20) kV) </t>
  </si>
  <si>
    <t>Средњи напон  -  (10/20 kV)</t>
  </si>
  <si>
    <t>1</t>
  </si>
  <si>
    <t>1.2.1</t>
  </si>
  <si>
    <t>1.2.2</t>
  </si>
  <si>
    <t>1.3</t>
  </si>
  <si>
    <t>2.2.1</t>
  </si>
  <si>
    <t>2.2.2</t>
  </si>
  <si>
    <t>Број мерних/обрачунских места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</si>
  <si>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</si>
  <si>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</si>
  <si>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  -пословних и других неенергетских објеката</t>
  </si>
  <si>
    <t xml:space="preserve">  -енергетских објеката</t>
  </si>
  <si>
    <t>У табели су приказане вредности закључно са месецом:</t>
  </si>
  <si>
    <t>К у п ц и   с а   ј е д н о т а р и ф н и м    м е р е њ е м</t>
  </si>
  <si>
    <t>Потрошња</t>
  </si>
  <si>
    <t>[kWh/месецу]</t>
  </si>
  <si>
    <t>Бр.м. места</t>
  </si>
  <si>
    <t>[GWh]</t>
  </si>
  <si>
    <t xml:space="preserve">1 - 100 </t>
  </si>
  <si>
    <t>101-200</t>
  </si>
  <si>
    <t>201-300</t>
  </si>
  <si>
    <t>301-350</t>
  </si>
  <si>
    <t>351-400</t>
  </si>
  <si>
    <t>401-500</t>
  </si>
  <si>
    <t>501-600</t>
  </si>
  <si>
    <t>601-800</t>
  </si>
  <si>
    <t>801-1000</t>
  </si>
  <si>
    <t>1001-1200</t>
  </si>
  <si>
    <t>1201-1600</t>
  </si>
  <si>
    <t>К у п ц и   с а   д в о т а р и ф н и м    м е р е њ е м</t>
  </si>
  <si>
    <t>У К У П Н О (Једнотарифни + Двотарифни)</t>
  </si>
  <si>
    <t>[%]</t>
  </si>
  <si>
    <t>31.мај, 31.август, 30.новембар, крај фебруара за претходну годину</t>
  </si>
  <si>
    <t>ГОДИШЊИ ПОКАЗАТЕЉИ</t>
  </si>
  <si>
    <t>Макс.сат.опт.</t>
  </si>
  <si>
    <t>Мин.сат.опт.</t>
  </si>
  <si>
    <t>Макс.дн.ен.</t>
  </si>
  <si>
    <t xml:space="preserve"> (MW)</t>
  </si>
  <si>
    <t>(MWh)</t>
  </si>
  <si>
    <t>Година за коју се достављају подаци:</t>
  </si>
  <si>
    <t>ЕТ-4-7.2</t>
  </si>
  <si>
    <t>ЕТ-4-8.2</t>
  </si>
  <si>
    <t>ЕТ-4-12.1</t>
  </si>
  <si>
    <t>ЕТ-4-12.2</t>
  </si>
  <si>
    <t>Испорука суседним дистрибуцијама</t>
  </si>
  <si>
    <t>Измерена месечна максимална снага</t>
  </si>
  <si>
    <t>1.2.3</t>
  </si>
  <si>
    <t>2.2.3</t>
  </si>
  <si>
    <t>Одобрена снага за обрачун приступа</t>
  </si>
  <si>
    <t>Одобрена снага за обрачун приступа преносу</t>
  </si>
  <si>
    <t>КУПЦИ СА МЕРЕЊЕМ СНАГЕ</t>
  </si>
  <si>
    <t>КУПЦИ БЕЗ МЕРЕЊА СНАГЕ</t>
  </si>
  <si>
    <t xml:space="preserve">     -     остала комерцијална потрошња</t>
  </si>
  <si>
    <t xml:space="preserve">     -     јавна и заједничка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</si>
  <si>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</si>
  <si>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</si>
  <si>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</si>
  <si>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</si>
  <si>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ЕТ-4-8.2.1</t>
  </si>
  <si>
    <t>ЕТ-4-8.2.2</t>
  </si>
  <si>
    <t>ЕТ-4-8.2.3</t>
  </si>
  <si>
    <t>Управљана потрошња</t>
  </si>
  <si>
    <t>5.1.1</t>
  </si>
  <si>
    <t>5.1.2</t>
  </si>
  <si>
    <t>УКУПНО НА НИСКОМ НАПОНУ СА ЈО</t>
  </si>
  <si>
    <t>НА НИСКОМ НАПОНУ БЕЗ ЈО</t>
  </si>
  <si>
    <t>Испорука купцима (без сопствене потрошње)</t>
  </si>
  <si>
    <t>Укупно испорука купцима (без сопств. потр.)</t>
  </si>
  <si>
    <t>ЕТ-4-8.2.4</t>
  </si>
  <si>
    <t xml:space="preserve">ИСПОРУКА ЕЛЕКТРИЧНЕ ЕНЕРГИЈЕ - СНАБДЕВАЊЕ НА СЛОБОДНОМ ТРЖИШТУ - РЕАЛИЗАЦИЈА </t>
  </si>
  <si>
    <t>ИСПОРУКА ЕЛЕКТРИЧНЕ ЕНЕРГИЈЕ - РЕЗЕРВНО СНАБДЕВАЊЕ - РЕАЛИЗАЦИЈА</t>
  </si>
  <si>
    <t>ИСПОРУКА ЕЛЕКТРИЧНЕ ЕНЕРГИЈЕ - ЈАВНО СНАБДЕВАЊЕ - РЕАЛИЗАЦИЈА</t>
  </si>
  <si>
    <t xml:space="preserve">ПРЕУЗИМАЊЕ, ИСПОРУКА И ГУБИЦИ ЕЛЕКТРИЧНЕ ЕНЕРГИЈЕ - РЕАЛИЗАЦИЈА/ПЛАН </t>
  </si>
  <si>
    <t xml:space="preserve">ИСПОРУКА ЕЛЕКТРИЧНЕ ЕНЕРГИЈЕ - УКУПНО - РЕАЛИЗАЦИЈА/ПЛАН </t>
  </si>
  <si>
    <t xml:space="preserve">ИСПОРУКА ЕЛЕКТРИЧНЕ ЕНЕРГИЈЕ - СНАБДЕВАЊЕ НА СЛОБОДНОМ ТРЖИШТУ ПО СНАБДЕВАЧИМА- РЕАЛИЗАЦИЈА </t>
  </si>
  <si>
    <t xml:space="preserve">СТРУКТУРА КУПАЦА ПО МЕСЕЧНОЈ ПОТРОШЊИ У КАТЕГОРИЈИ ШИРОКА ПОТРОШЊА - ДОМАЋИНСТВА </t>
  </si>
  <si>
    <t xml:space="preserve">СТРУКТУРА КУПАЦА ПО МЕСЕЧНОЈ ПОТРОШЊИ У КАТЕГОРИЈИ ШИРОКА ПОТРОШЊА - КОМЕРЦИЈАЛА И ОСТАЛИ </t>
  </si>
  <si>
    <t>ОСТВАРЕНЕ СРЕДЊЕСАТНЕ СНАГЕ И ДНЕВНЕ ТЕМПЕРАТУРЕ</t>
  </si>
  <si>
    <t>СНАБДЕВАЧ</t>
  </si>
  <si>
    <t>Количине по месецима и укупно (MWh)</t>
  </si>
  <si>
    <t>УКУПНО (1-25)</t>
  </si>
  <si>
    <t>26</t>
  </si>
  <si>
    <t>Испорука у преносни систем</t>
  </si>
  <si>
    <t>Испорука у затворене дистрибутивне системе</t>
  </si>
  <si>
    <t>27</t>
  </si>
  <si>
    <t>Преузето из повезаних ЕД система*</t>
  </si>
  <si>
    <t>НАПОМЕНА:</t>
  </si>
  <si>
    <t>Преузето из повезаних ЕД система* - овде се уносе само подаци о енергији преузетој из дистрибутивних система суседних држава.</t>
  </si>
  <si>
    <t>Преузето из преносне мреже преко купаца на 110 kV*</t>
  </si>
  <si>
    <t>28</t>
  </si>
  <si>
    <t>Преузето из преносне мреже преко купаца на 110 kV* - овде се уносе подаци о енергији преузетој индиректно из преносне мреже (енергија која је предата купцима који су прикључени на преносну мрежу,а која није потрошена од стране купаца већ је испоручена у дистрибутивну мрежу).</t>
  </si>
  <si>
    <t>ЕТ-4-16</t>
  </si>
  <si>
    <t>Производња електрана на дистрибутивној мрежи</t>
  </si>
  <si>
    <t>15.1</t>
  </si>
  <si>
    <t>15.2</t>
  </si>
  <si>
    <t>18.1</t>
  </si>
  <si>
    <t>18.2</t>
  </si>
  <si>
    <t>21.1</t>
  </si>
  <si>
    <t>21.2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</si>
  <si>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</si>
  <si>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</si>
  <si>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</si>
  <si>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</si>
  <si>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</si>
  <si>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</si>
  <si>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</si>
  <si>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</si>
  <si>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</si>
  <si>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</si>
  <si>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Купци-произвођачи на 35 kV</t>
  </si>
  <si>
    <t>Производња купаца-произвођача на дистрибутивној мрежи</t>
  </si>
  <si>
    <t>Купци-произвођачи на 20 i 10 kV</t>
  </si>
  <si>
    <t>Купци-произвођачи на 0.4 kV</t>
  </si>
  <si>
    <t>Укупна производња купаца-произвођачана дистрибутивној мрежи</t>
  </si>
  <si>
    <t>24.1</t>
  </si>
  <si>
    <t>24.2</t>
  </si>
  <si>
    <t>39</t>
  </si>
  <si>
    <t>40</t>
  </si>
  <si>
    <t>41</t>
  </si>
  <si>
    <t>НИСКИ НАПОН</t>
  </si>
  <si>
    <t>ШП - Комерцијала и остали</t>
  </si>
  <si>
    <t>Ниски напон</t>
  </si>
  <si>
    <t>Широка потрошња - комерцијала и остали</t>
  </si>
  <si>
    <t>Широка потрошња - домаћинства</t>
  </si>
  <si>
    <t>27.1</t>
  </si>
  <si>
    <t>27.2</t>
  </si>
  <si>
    <t>41.1</t>
  </si>
  <si>
    <t>41.2</t>
  </si>
  <si>
    <t>42</t>
  </si>
  <si>
    <t>43</t>
  </si>
  <si>
    <t>44</t>
  </si>
  <si>
    <t>Испорука ел. енергије купцима-произвођачима</t>
  </si>
  <si>
    <t>Преузимање ел. енергије од купаца-произвођача</t>
  </si>
  <si>
    <t>ШП - домаћинство Двотарифни</t>
  </si>
  <si>
    <t xml:space="preserve">СРЕДЊИ НАПОН Испорука </t>
  </si>
  <si>
    <t xml:space="preserve">СРЕДЊИ НАПОН Преузимање </t>
  </si>
  <si>
    <t>ШП - Комерцијала и остали Испорука</t>
  </si>
  <si>
    <t>ШП - Комерцијала и остали Преузимање</t>
  </si>
  <si>
    <t>ШП - Домаћинства Испорука</t>
  </si>
  <si>
    <t>ШИРОКА ПОТРОШЊА Испорука</t>
  </si>
  <si>
    <t>ШИРОКА ПОТРОШЊА Преузимање</t>
  </si>
  <si>
    <t>ШП - Домаћинства Преузимање</t>
  </si>
  <si>
    <t xml:space="preserve">УКУПНО Испорука </t>
  </si>
  <si>
    <t>1.1.1</t>
  </si>
  <si>
    <t>1.1.2</t>
  </si>
  <si>
    <t>1.1.3</t>
  </si>
  <si>
    <t>1.1.4</t>
  </si>
  <si>
    <t>1.1.5.1</t>
  </si>
  <si>
    <t>1.1.5.2</t>
  </si>
  <si>
    <t>1.1.6</t>
  </si>
  <si>
    <t>1.1.6.1</t>
  </si>
  <si>
    <t>1.1.6.2</t>
  </si>
  <si>
    <t>1.2.4</t>
  </si>
  <si>
    <t>1.2.5</t>
  </si>
  <si>
    <t>1.2.5.1</t>
  </si>
  <si>
    <t>1.2.5.2</t>
  </si>
  <si>
    <t>1.2.6</t>
  </si>
  <si>
    <t>1.2.6.1</t>
  </si>
  <si>
    <t>1.2.6.2</t>
  </si>
  <si>
    <t>3.2.1</t>
  </si>
  <si>
    <t>3.2.2</t>
  </si>
  <si>
    <t>3.2.3</t>
  </si>
  <si>
    <t>2.3</t>
  </si>
  <si>
    <t>2.3.1</t>
  </si>
  <si>
    <t>2.3.2</t>
  </si>
  <si>
    <t>2.4</t>
  </si>
  <si>
    <t>2.4.1</t>
  </si>
  <si>
    <t>2.4.2</t>
  </si>
  <si>
    <t>3.1.1</t>
  </si>
  <si>
    <t>3.1.3</t>
  </si>
  <si>
    <t>3.1.3.1</t>
  </si>
  <si>
    <t>3.1.3.2</t>
  </si>
  <si>
    <t>3.1.4</t>
  </si>
  <si>
    <t>3.1.5</t>
  </si>
  <si>
    <t>3.1.6</t>
  </si>
  <si>
    <t>3.1.6.1</t>
  </si>
  <si>
    <t>3.1.6.2</t>
  </si>
  <si>
    <t>3.1.6.3</t>
  </si>
  <si>
    <t>3.1.6.6</t>
  </si>
  <si>
    <t>3.1.6.4</t>
  </si>
  <si>
    <t>3.1.6.5</t>
  </si>
  <si>
    <t>3.2.4</t>
  </si>
  <si>
    <t>3.2.5</t>
  </si>
  <si>
    <t>3.2.6</t>
  </si>
  <si>
    <t>3.2.6.1</t>
  </si>
  <si>
    <t>3.2.6.2</t>
  </si>
  <si>
    <t>3.2.7</t>
  </si>
  <si>
    <t>3.2.8</t>
  </si>
  <si>
    <t>3.2.9</t>
  </si>
  <si>
    <t>3.2.9.1</t>
  </si>
  <si>
    <t>3.2.9.2</t>
  </si>
  <si>
    <t>3.2.10</t>
  </si>
  <si>
    <t>3.2.11</t>
  </si>
  <si>
    <t>3.2.12</t>
  </si>
  <si>
    <t>1.1.5</t>
  </si>
  <si>
    <t>3.1.2</t>
  </si>
  <si>
    <t xml:space="preserve">УКУПНО Преузимање </t>
  </si>
  <si>
    <t>ШП - Комерцијала и остали  - Једнотарифни</t>
  </si>
  <si>
    <t>ШП - Комерцијала и остали - Двотарифни</t>
  </si>
  <si>
    <t>ШП - домаћинство - Једнотарифни</t>
  </si>
  <si>
    <t>1.4</t>
  </si>
  <si>
    <t>1.3.1</t>
  </si>
  <si>
    <t>1.3.2</t>
  </si>
  <si>
    <t>1.3.3</t>
  </si>
  <si>
    <t>1.3.2.1</t>
  </si>
  <si>
    <t>1.3.2.1.1</t>
  </si>
  <si>
    <t>1.3.2.1.2</t>
  </si>
  <si>
    <t>1.3.3.1</t>
  </si>
  <si>
    <t>1.3.3.1.1</t>
  </si>
  <si>
    <t>1.3.3.1.2</t>
  </si>
  <si>
    <t>1.4.1</t>
  </si>
  <si>
    <t>1.4.2</t>
  </si>
  <si>
    <t>1.4.3</t>
  </si>
  <si>
    <t>1.4.2.1</t>
  </si>
  <si>
    <t>1.4.2.1.1</t>
  </si>
  <si>
    <t>1.4.2.1.2</t>
  </si>
  <si>
    <t>1.4.3.1</t>
  </si>
  <si>
    <t>1.4.3.1.1</t>
  </si>
  <si>
    <t>1.4.3.1.2</t>
  </si>
  <si>
    <t>2.2.1.1</t>
  </si>
  <si>
    <t>2.2.1.2</t>
  </si>
  <si>
    <t>2.3.1.1</t>
  </si>
  <si>
    <t>2.3.1.2</t>
  </si>
  <si>
    <t>3.3</t>
  </si>
  <si>
    <t>3.4</t>
  </si>
  <si>
    <t>3.3.1</t>
  </si>
  <si>
    <t>3.3.2</t>
  </si>
  <si>
    <t>3.3.3</t>
  </si>
  <si>
    <t>3.3.4</t>
  </si>
  <si>
    <t>3.3.5</t>
  </si>
  <si>
    <t>3.3.5.1</t>
  </si>
  <si>
    <t>3.3.6</t>
  </si>
  <si>
    <t>3.3.6.1</t>
  </si>
  <si>
    <t>3.3.7</t>
  </si>
  <si>
    <t>3.3.8</t>
  </si>
  <si>
    <t>3.3.9</t>
  </si>
  <si>
    <t>3.3.10</t>
  </si>
  <si>
    <t>3.3.9.1</t>
  </si>
  <si>
    <t>3.3.10.1</t>
  </si>
  <si>
    <t>3.3.9.1.1</t>
  </si>
  <si>
    <t>3.3.9.1.2</t>
  </si>
  <si>
    <t>3.3.10.1.1</t>
  </si>
  <si>
    <t>3.3.10.1.2</t>
  </si>
  <si>
    <t>3.4.1</t>
  </si>
  <si>
    <t>3.4.2</t>
  </si>
  <si>
    <t>3.4.3</t>
  </si>
  <si>
    <t>3.4.4</t>
  </si>
  <si>
    <t>3.4.5</t>
  </si>
  <si>
    <t>3.4.5.1</t>
  </si>
  <si>
    <t>3.4.6</t>
  </si>
  <si>
    <t>3.4.6.1</t>
  </si>
  <si>
    <t>3.4.7</t>
  </si>
  <si>
    <t>3.4.8</t>
  </si>
  <si>
    <t>3.4.9</t>
  </si>
  <si>
    <t>3.4.9.1</t>
  </si>
  <si>
    <t>3.4.9.1.1</t>
  </si>
  <si>
    <t>3.4.9.1.2</t>
  </si>
  <si>
    <t>3.4.10</t>
  </si>
  <si>
    <t>3.4.10.1</t>
  </si>
  <si>
    <t>3.4.10.1.1</t>
  </si>
  <si>
    <t>3.4.10.1.2</t>
  </si>
  <si>
    <t>4.1</t>
  </si>
  <si>
    <t>4.2</t>
  </si>
  <si>
    <t>1.3.2.2</t>
  </si>
  <si>
    <t>1.3.3.2</t>
  </si>
  <si>
    <t>1.4.2.2</t>
  </si>
  <si>
    <t>1.4.3.2</t>
  </si>
  <si>
    <t>Купци са  једнотарифним  мерењем</t>
  </si>
  <si>
    <t>ПРОСЕЧНА МЕСЕЧНА ПОТРОШЊА [kWh]</t>
  </si>
  <si>
    <t>Купци са  двотарифним  мерењем</t>
  </si>
  <si>
    <t>Дају се укупне количине испоручене електричне енергије свим  купцима без обзира да ли су они обични купци или купци-произвођачи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</si>
</sst>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0_)"/>
    <numFmt numFmtId="165" formatCode="0.0"/>
    <numFmt numFmtId="166" formatCode="m/d/yy;@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8"/>
      <name val="Symbol"/>
      <family val="1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thin"/>
      <top/>
      <bottom style="hair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double"/>
    </border>
    <border>
      <left style="double"/>
      <right style="thin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double"/>
    </border>
    <border>
      <left/>
      <right style="thin"/>
      <top style="thin"/>
      <bottom/>
    </border>
    <border>
      <left style="thin"/>
      <right style="double"/>
      <top style="hair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double"/>
      <top/>
      <bottom style="hair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/>
      <top style="hair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double"/>
      <top style="thin"/>
      <bottom style="double"/>
    </border>
    <border>
      <left/>
      <right/>
      <top style="hair"/>
      <bottom/>
    </border>
    <border>
      <left style="double"/>
      <right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double"/>
      <right style="double"/>
      <top/>
      <bottom/>
    </border>
    <border>
      <left style="double"/>
      <right style="hair"/>
      <top style="thin"/>
      <bottom style="double"/>
    </border>
    <border>
      <left/>
      <right style="thin"/>
      <top/>
      <bottom/>
    </border>
    <border>
      <left style="double"/>
      <right style="thin"/>
      <top/>
      <bottom/>
    </border>
    <border>
      <left/>
      <right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 style="hair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/>
      <top/>
      <bottom style="hair"/>
    </border>
    <border>
      <left/>
      <right style="double"/>
      <top/>
      <bottom style="hair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64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49" fontId="5" fillId="33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5" fillId="34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58" applyFont="1">
      <alignment/>
      <protection/>
    </xf>
    <xf numFmtId="0" fontId="5" fillId="0" borderId="0" xfId="58" applyFont="1" applyFill="1">
      <alignment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58" applyFont="1" applyBorder="1">
      <alignment/>
      <protection/>
    </xf>
    <xf numFmtId="0" fontId="5" fillId="0" borderId="15" xfId="58" applyFont="1" applyBorder="1">
      <alignment/>
      <protection/>
    </xf>
    <xf numFmtId="3" fontId="5" fillId="0" borderId="15" xfId="58" applyNumberFormat="1" applyFont="1" applyBorder="1">
      <alignment/>
      <protection/>
    </xf>
    <xf numFmtId="3" fontId="5" fillId="0" borderId="16" xfId="58" applyNumberFormat="1" applyFont="1" applyBorder="1">
      <alignment/>
      <protection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58" applyFont="1" applyBorder="1" applyAlignment="1">
      <alignment horizontal="center"/>
      <protection/>
    </xf>
    <xf numFmtId="3" fontId="5" fillId="0" borderId="19" xfId="58" applyNumberFormat="1" applyFont="1" applyBorder="1" applyAlignment="1">
      <alignment horizontal="right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58" applyFont="1" applyBorder="1">
      <alignment/>
      <protection/>
    </xf>
    <xf numFmtId="0" fontId="5" fillId="0" borderId="22" xfId="58" applyFont="1" applyBorder="1" applyAlignment="1">
      <alignment horizontal="center"/>
      <protection/>
    </xf>
    <xf numFmtId="3" fontId="5" fillId="0" borderId="23" xfId="58" applyNumberFormat="1" applyFont="1" applyBorder="1" applyAlignment="1">
      <alignment horizontal="right" vertical="center"/>
      <protection/>
    </xf>
    <xf numFmtId="0" fontId="5" fillId="0" borderId="21" xfId="58" applyFont="1" applyBorder="1" applyAlignment="1">
      <alignment horizontal="center"/>
      <protection/>
    </xf>
    <xf numFmtId="0" fontId="5" fillId="0" borderId="24" xfId="58" applyFont="1" applyBorder="1">
      <alignment/>
      <protection/>
    </xf>
    <xf numFmtId="0" fontId="5" fillId="0" borderId="25" xfId="58" applyFont="1" applyBorder="1" applyAlignment="1">
      <alignment horizontal="center"/>
      <protection/>
    </xf>
    <xf numFmtId="3" fontId="5" fillId="0" borderId="26" xfId="58" applyNumberFormat="1" applyFont="1" applyBorder="1" applyAlignment="1">
      <alignment horizontal="right" vertical="center"/>
      <protection/>
    </xf>
    <xf numFmtId="0" fontId="5" fillId="0" borderId="15" xfId="58" applyFont="1" applyBorder="1" applyAlignment="1">
      <alignment horizontal="center"/>
      <protection/>
    </xf>
    <xf numFmtId="3" fontId="5" fillId="0" borderId="15" xfId="58" applyNumberFormat="1" applyFont="1" applyBorder="1" applyAlignment="1">
      <alignment horizontal="right" vertical="center"/>
      <protection/>
    </xf>
    <xf numFmtId="3" fontId="5" fillId="0" borderId="16" xfId="58" applyNumberFormat="1" applyFont="1" applyBorder="1" applyAlignment="1">
      <alignment horizontal="right" vertical="center"/>
      <protection/>
    </xf>
    <xf numFmtId="0" fontId="5" fillId="0" borderId="27" xfId="58" applyFont="1" applyBorder="1">
      <alignment/>
      <protection/>
    </xf>
    <xf numFmtId="3" fontId="5" fillId="0" borderId="18" xfId="58" applyNumberFormat="1" applyFont="1" applyBorder="1" applyAlignment="1">
      <alignment horizontal="right" vertical="center"/>
      <protection/>
    </xf>
    <xf numFmtId="3" fontId="5" fillId="0" borderId="22" xfId="58" applyNumberFormat="1" applyFont="1" applyBorder="1" applyAlignment="1">
      <alignment horizontal="right" vertical="center"/>
      <protection/>
    </xf>
    <xf numFmtId="0" fontId="5" fillId="0" borderId="28" xfId="58" applyFont="1" applyBorder="1">
      <alignment/>
      <protection/>
    </xf>
    <xf numFmtId="0" fontId="5" fillId="0" borderId="29" xfId="58" applyFont="1" applyBorder="1" applyAlignment="1">
      <alignment horizontal="center"/>
      <protection/>
    </xf>
    <xf numFmtId="49" fontId="5" fillId="0" borderId="0" xfId="0" applyNumberFormat="1" applyFont="1" applyAlignment="1">
      <alignment horizontal="center" vertical="center"/>
    </xf>
    <xf numFmtId="0" fontId="5" fillId="0" borderId="0" xfId="58" applyFont="1" applyFill="1" applyAlignment="1">
      <alignment horizontal="center"/>
      <protection/>
    </xf>
    <xf numFmtId="0" fontId="5" fillId="0" borderId="15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3" fontId="5" fillId="0" borderId="25" xfId="58" applyNumberFormat="1" applyFont="1" applyBorder="1">
      <alignment/>
      <protection/>
    </xf>
    <xf numFmtId="3" fontId="5" fillId="0" borderId="26" xfId="58" applyNumberFormat="1" applyFont="1" applyBorder="1">
      <alignment/>
      <protection/>
    </xf>
    <xf numFmtId="49" fontId="5" fillId="0" borderId="13" xfId="0" applyNumberFormat="1" applyFont="1" applyBorder="1" applyAlignment="1">
      <alignment horizontal="center" vertical="center"/>
    </xf>
    <xf numFmtId="0" fontId="5" fillId="0" borderId="22" xfId="58" applyFont="1" applyBorder="1">
      <alignment/>
      <protection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31" xfId="58" applyFont="1" applyBorder="1" applyAlignment="1">
      <alignment horizontal="center"/>
      <protection/>
    </xf>
    <xf numFmtId="3" fontId="5" fillId="0" borderId="31" xfId="58" applyNumberFormat="1" applyFont="1" applyBorder="1" applyAlignment="1">
      <alignment horizontal="right" vertical="center"/>
      <protection/>
    </xf>
    <xf numFmtId="3" fontId="5" fillId="0" borderId="32" xfId="58" applyNumberFormat="1" applyFont="1" applyBorder="1" applyAlignment="1">
      <alignment horizontal="right" vertical="center"/>
      <protection/>
    </xf>
    <xf numFmtId="0" fontId="5" fillId="0" borderId="21" xfId="58" applyFont="1" applyBorder="1" applyAlignment="1">
      <alignment horizontal="left"/>
      <protection/>
    </xf>
    <xf numFmtId="49" fontId="5" fillId="0" borderId="20" xfId="0" applyNumberFormat="1" applyFont="1" applyBorder="1" applyAlignment="1">
      <alignment horizontal="center" vertical="center"/>
    </xf>
    <xf numFmtId="0" fontId="5" fillId="0" borderId="14" xfId="58" applyFont="1" applyBorder="1" applyAlignment="1">
      <alignment horizontal="center"/>
      <protection/>
    </xf>
    <xf numFmtId="49" fontId="5" fillId="0" borderId="33" xfId="0" applyNumberFormat="1" applyFont="1" applyBorder="1" applyAlignment="1">
      <alignment horizontal="center" vertical="center"/>
    </xf>
    <xf numFmtId="0" fontId="5" fillId="0" borderId="34" xfId="58" applyFont="1" applyBorder="1" applyAlignment="1">
      <alignment horizontal="center"/>
      <protection/>
    </xf>
    <xf numFmtId="0" fontId="5" fillId="0" borderId="35" xfId="58" applyFont="1" applyBorder="1" applyAlignment="1">
      <alignment horizontal="center"/>
      <protection/>
    </xf>
    <xf numFmtId="3" fontId="5" fillId="0" borderId="35" xfId="58" applyNumberFormat="1" applyFont="1" applyBorder="1" applyAlignment="1">
      <alignment horizontal="right" vertical="center"/>
      <protection/>
    </xf>
    <xf numFmtId="3" fontId="5" fillId="0" borderId="36" xfId="58" applyNumberFormat="1" applyFont="1" applyBorder="1" applyAlignment="1">
      <alignment horizontal="right" vertical="center"/>
      <protection/>
    </xf>
    <xf numFmtId="0" fontId="5" fillId="0" borderId="37" xfId="58" applyFont="1" applyBorder="1" applyAlignment="1">
      <alignment horizontal="center" vertical="center"/>
      <protection/>
    </xf>
    <xf numFmtId="0" fontId="5" fillId="0" borderId="38" xfId="58" applyFont="1" applyBorder="1" applyAlignment="1">
      <alignment horizontal="center" vertical="center"/>
      <protection/>
    </xf>
    <xf numFmtId="0" fontId="5" fillId="0" borderId="39" xfId="58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8" fillId="33" borderId="0" xfId="58" applyFont="1" applyFill="1">
      <alignment/>
      <protection/>
    </xf>
    <xf numFmtId="0" fontId="5" fillId="0" borderId="40" xfId="58" applyFont="1" applyBorder="1">
      <alignment/>
      <protection/>
    </xf>
    <xf numFmtId="4" fontId="5" fillId="0" borderId="19" xfId="58" applyNumberFormat="1" applyFont="1" applyBorder="1" applyAlignment="1">
      <alignment horizontal="right" vertical="center"/>
      <protection/>
    </xf>
    <xf numFmtId="4" fontId="5" fillId="0" borderId="23" xfId="58" applyNumberFormat="1" applyFont="1" applyBorder="1" applyAlignment="1">
      <alignment horizontal="right" vertical="center"/>
      <protection/>
    </xf>
    <xf numFmtId="4" fontId="5" fillId="0" borderId="22" xfId="58" applyNumberFormat="1" applyFont="1" applyFill="1" applyBorder="1" applyAlignment="1">
      <alignment horizontal="right" vertical="center"/>
      <protection/>
    </xf>
    <xf numFmtId="4" fontId="5" fillId="0" borderId="15" xfId="58" applyNumberFormat="1" applyFont="1" applyBorder="1" applyAlignment="1">
      <alignment horizontal="right" vertical="center"/>
      <protection/>
    </xf>
    <xf numFmtId="4" fontId="5" fillId="0" borderId="16" xfId="58" applyNumberFormat="1" applyFont="1" applyBorder="1" applyAlignment="1">
      <alignment horizontal="right" vertical="center"/>
      <protection/>
    </xf>
    <xf numFmtId="4" fontId="5" fillId="0" borderId="18" xfId="58" applyNumberFormat="1" applyFont="1" applyBorder="1" applyAlignment="1">
      <alignment horizontal="right" vertical="center"/>
      <protection/>
    </xf>
    <xf numFmtId="4" fontId="5" fillId="0" borderId="22" xfId="58" applyNumberFormat="1" applyFont="1" applyBorder="1" applyAlignment="1">
      <alignment horizontal="right" vertical="center"/>
      <protection/>
    </xf>
    <xf numFmtId="4" fontId="5" fillId="0" borderId="29" xfId="58" applyNumberFormat="1" applyFont="1" applyBorder="1" applyAlignment="1">
      <alignment horizontal="right" vertical="center"/>
      <protection/>
    </xf>
    <xf numFmtId="4" fontId="5" fillId="0" borderId="41" xfId="58" applyNumberFormat="1" applyFont="1" applyBorder="1" applyAlignment="1">
      <alignment horizontal="right" vertical="center"/>
      <protection/>
    </xf>
    <xf numFmtId="3" fontId="5" fillId="0" borderId="42" xfId="58" applyNumberFormat="1" applyFont="1" applyFill="1" applyBorder="1" applyAlignment="1">
      <alignment horizontal="right"/>
      <protection/>
    </xf>
    <xf numFmtId="3" fontId="5" fillId="0" borderId="43" xfId="58" applyNumberFormat="1" applyFont="1" applyFill="1" applyBorder="1" applyAlignment="1">
      <alignment horizontal="right"/>
      <protection/>
    </xf>
    <xf numFmtId="0" fontId="5" fillId="0" borderId="44" xfId="58" applyFont="1" applyBorder="1" applyAlignment="1">
      <alignment horizontal="center" vertical="center"/>
      <protection/>
    </xf>
    <xf numFmtId="0" fontId="5" fillId="0" borderId="45" xfId="58" applyFont="1" applyBorder="1" applyAlignment="1">
      <alignment horizontal="center" vertical="center"/>
      <protection/>
    </xf>
    <xf numFmtId="0" fontId="5" fillId="0" borderId="46" xfId="58" applyFont="1" applyBorder="1" applyAlignment="1">
      <alignment horizontal="center" vertical="center"/>
      <protection/>
    </xf>
    <xf numFmtId="0" fontId="5" fillId="0" borderId="47" xfId="58" applyFont="1" applyBorder="1" applyAlignment="1">
      <alignment horizontal="center" vertical="center"/>
      <protection/>
    </xf>
    <xf numFmtId="0" fontId="5" fillId="0" borderId="48" xfId="58" applyFont="1" applyBorder="1" applyAlignment="1">
      <alignment horizontal="center" vertical="center"/>
      <protection/>
    </xf>
    <xf numFmtId="0" fontId="5" fillId="0" borderId="49" xfId="58" applyFont="1" applyBorder="1" applyAlignment="1">
      <alignment horizontal="center" vertical="center"/>
      <protection/>
    </xf>
    <xf numFmtId="3" fontId="5" fillId="0" borderId="25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49" fontId="5" fillId="0" borderId="50" xfId="0" applyNumberFormat="1" applyFont="1" applyBorder="1" applyAlignment="1">
      <alignment horizontal="center" vertical="center" wrapText="1"/>
    </xf>
    <xf numFmtId="4" fontId="5" fillId="0" borderId="32" xfId="58" applyNumberFormat="1" applyFont="1" applyBorder="1" applyAlignment="1">
      <alignment horizontal="right" vertical="center"/>
      <protection/>
    </xf>
    <xf numFmtId="4" fontId="5" fillId="0" borderId="51" xfId="58" applyNumberFormat="1" applyFont="1" applyBorder="1" applyAlignment="1">
      <alignment horizontal="right" vertical="center"/>
      <protection/>
    </xf>
    <xf numFmtId="0" fontId="5" fillId="0" borderId="31" xfId="58" applyFont="1" applyBorder="1">
      <alignment/>
      <protection/>
    </xf>
    <xf numFmtId="4" fontId="5" fillId="0" borderId="31" xfId="58" applyNumberFormat="1" applyFont="1" applyBorder="1" applyAlignment="1">
      <alignment horizontal="right" vertical="center"/>
      <protection/>
    </xf>
    <xf numFmtId="0" fontId="5" fillId="0" borderId="52" xfId="58" applyFont="1" applyBorder="1">
      <alignment/>
      <protection/>
    </xf>
    <xf numFmtId="0" fontId="5" fillId="0" borderId="53" xfId="58" applyFont="1" applyBorder="1">
      <alignment/>
      <protection/>
    </xf>
    <xf numFmtId="0" fontId="5" fillId="33" borderId="52" xfId="0" applyFont="1" applyFill="1" applyBorder="1" applyAlignment="1">
      <alignment/>
    </xf>
    <xf numFmtId="49" fontId="5" fillId="0" borderId="54" xfId="0" applyNumberFormat="1" applyFont="1" applyBorder="1" applyAlignment="1">
      <alignment horizontal="left"/>
    </xf>
    <xf numFmtId="49" fontId="5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Alignment="1" applyProtection="1">
      <alignment/>
      <protection locked="0"/>
    </xf>
    <xf numFmtId="3" fontId="5" fillId="0" borderId="15" xfId="58" applyNumberFormat="1" applyFont="1" applyFill="1" applyBorder="1" applyAlignment="1">
      <alignment horizontal="right" vertical="center"/>
      <protection/>
    </xf>
    <xf numFmtId="3" fontId="5" fillId="0" borderId="23" xfId="58" applyNumberFormat="1" applyFont="1" applyFill="1" applyBorder="1" applyAlignment="1">
      <alignment horizontal="right" vertical="center"/>
      <protection/>
    </xf>
    <xf numFmtId="3" fontId="5" fillId="0" borderId="42" xfId="58" applyNumberFormat="1" applyFont="1" applyFill="1" applyBorder="1" applyAlignment="1">
      <alignment horizontal="right" vertical="center"/>
      <protection/>
    </xf>
    <xf numFmtId="3" fontId="5" fillId="0" borderId="55" xfId="58" applyNumberFormat="1" applyFont="1" applyFill="1" applyBorder="1" applyAlignment="1">
      <alignment horizontal="right" vertical="center"/>
      <protection/>
    </xf>
    <xf numFmtId="49" fontId="5" fillId="0" borderId="56" xfId="0" applyNumberFormat="1" applyFont="1" applyBorder="1" applyAlignment="1">
      <alignment horizontal="center" vertical="center"/>
    </xf>
    <xf numFmtId="0" fontId="5" fillId="0" borderId="42" xfId="58" applyFont="1" applyFill="1" applyBorder="1" applyAlignment="1">
      <alignment horizontal="left"/>
      <protection/>
    </xf>
    <xf numFmtId="0" fontId="5" fillId="0" borderId="42" xfId="58" applyFont="1" applyBorder="1" applyAlignment="1">
      <alignment horizontal="center"/>
      <protection/>
    </xf>
    <xf numFmtId="0" fontId="5" fillId="0" borderId="22" xfId="58" applyFont="1" applyFill="1" applyBorder="1" applyAlignment="1">
      <alignment horizontal="left" indent="4"/>
      <protection/>
    </xf>
    <xf numFmtId="0" fontId="5" fillId="0" borderId="22" xfId="58" applyFont="1" applyFill="1" applyBorder="1" applyAlignment="1">
      <alignment horizontal="left"/>
      <protection/>
    </xf>
    <xf numFmtId="49" fontId="5" fillId="0" borderId="30" xfId="0" applyNumberFormat="1" applyFont="1" applyBorder="1" applyAlignment="1">
      <alignment horizontal="center" vertical="center"/>
    </xf>
    <xf numFmtId="4" fontId="5" fillId="34" borderId="22" xfId="58" applyNumberFormat="1" applyFont="1" applyFill="1" applyBorder="1" applyAlignment="1">
      <alignment horizontal="right" vertical="center"/>
      <protection/>
    </xf>
    <xf numFmtId="3" fontId="5" fillId="34" borderId="25" xfId="58" applyNumberFormat="1" applyFont="1" applyFill="1" applyBorder="1" applyAlignment="1">
      <alignment horizontal="right" vertical="center"/>
      <protection/>
    </xf>
    <xf numFmtId="3" fontId="5" fillId="34" borderId="22" xfId="58" applyNumberFormat="1" applyFont="1" applyFill="1" applyBorder="1" applyAlignment="1">
      <alignment horizontal="right" vertical="center"/>
      <protection/>
    </xf>
    <xf numFmtId="4" fontId="5" fillId="34" borderId="38" xfId="58" applyNumberFormat="1" applyFont="1" applyFill="1" applyBorder="1" applyAlignment="1">
      <alignment horizontal="right" vertical="center"/>
      <protection/>
    </xf>
    <xf numFmtId="3" fontId="5" fillId="34" borderId="31" xfId="58" applyNumberFormat="1" applyFont="1" applyFill="1" applyBorder="1" applyAlignment="1">
      <alignment horizontal="right" vertical="center"/>
      <protection/>
    </xf>
    <xf numFmtId="166" fontId="5" fillId="34" borderId="56" xfId="58" applyNumberFormat="1" applyFont="1" applyFill="1" applyBorder="1" applyAlignment="1">
      <alignment horizontal="center"/>
      <protection/>
    </xf>
    <xf numFmtId="3" fontId="5" fillId="34" borderId="57" xfId="58" applyNumberFormat="1" applyFont="1" applyFill="1" applyBorder="1" applyAlignment="1">
      <alignment horizontal="right"/>
      <protection/>
    </xf>
    <xf numFmtId="3" fontId="5" fillId="34" borderId="58" xfId="58" applyNumberFormat="1" applyFont="1" applyFill="1" applyBorder="1" applyAlignment="1">
      <alignment horizontal="right"/>
      <protection/>
    </xf>
    <xf numFmtId="3" fontId="5" fillId="34" borderId="59" xfId="58" applyNumberFormat="1" applyFont="1" applyFill="1" applyBorder="1" applyAlignment="1">
      <alignment horizontal="right"/>
      <protection/>
    </xf>
    <xf numFmtId="3" fontId="5" fillId="34" borderId="60" xfId="58" applyNumberFormat="1" applyFont="1" applyFill="1" applyBorder="1" applyAlignment="1">
      <alignment horizontal="right"/>
      <protection/>
    </xf>
    <xf numFmtId="3" fontId="5" fillId="34" borderId="61" xfId="58" applyNumberFormat="1" applyFont="1" applyFill="1" applyBorder="1" applyAlignment="1">
      <alignment horizontal="right"/>
      <protection/>
    </xf>
    <xf numFmtId="3" fontId="5" fillId="34" borderId="62" xfId="58" applyNumberFormat="1" applyFont="1" applyFill="1" applyBorder="1" applyAlignment="1">
      <alignment horizontal="right"/>
      <protection/>
    </xf>
    <xf numFmtId="165" fontId="5" fillId="34" borderId="57" xfId="58" applyNumberFormat="1" applyFont="1" applyFill="1" applyBorder="1" applyAlignment="1">
      <alignment horizontal="center"/>
      <protection/>
    </xf>
    <xf numFmtId="165" fontId="5" fillId="34" borderId="58" xfId="58" applyNumberFormat="1" applyFont="1" applyFill="1" applyBorder="1" applyAlignment="1">
      <alignment horizontal="center"/>
      <protection/>
    </xf>
    <xf numFmtId="165" fontId="5" fillId="34" borderId="63" xfId="58" applyNumberFormat="1" applyFont="1" applyFill="1" applyBorder="1" applyAlignment="1">
      <alignment horizontal="center"/>
      <protection/>
    </xf>
    <xf numFmtId="165" fontId="5" fillId="34" borderId="60" xfId="58" applyNumberFormat="1" applyFont="1" applyFill="1" applyBorder="1" applyAlignment="1">
      <alignment horizontal="center"/>
      <protection/>
    </xf>
    <xf numFmtId="165" fontId="5" fillId="34" borderId="61" xfId="58" applyNumberFormat="1" applyFont="1" applyFill="1" applyBorder="1" applyAlignment="1">
      <alignment horizontal="center"/>
      <protection/>
    </xf>
    <xf numFmtId="165" fontId="5" fillId="34" borderId="64" xfId="58" applyNumberFormat="1" applyFont="1" applyFill="1" applyBorder="1" applyAlignment="1">
      <alignment horizontal="center"/>
      <protection/>
    </xf>
    <xf numFmtId="166" fontId="5" fillId="34" borderId="65" xfId="58" applyNumberFormat="1" applyFont="1" applyFill="1" applyBorder="1" applyAlignment="1">
      <alignment horizontal="center"/>
      <protection/>
    </xf>
    <xf numFmtId="0" fontId="4" fillId="0" borderId="0" xfId="57" applyFont="1" applyAlignment="1">
      <alignment horizontal="left" vertical="center"/>
      <protection/>
    </xf>
    <xf numFmtId="0" fontId="4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0" xfId="57" applyFont="1" applyAlignment="1">
      <alignment vertical="center" wrapText="1"/>
      <protection/>
    </xf>
    <xf numFmtId="0" fontId="4" fillId="0" borderId="56" xfId="57" applyFont="1" applyBorder="1" applyAlignment="1">
      <alignment horizontal="center" vertical="center" wrapText="1"/>
      <protection/>
    </xf>
    <xf numFmtId="0" fontId="10" fillId="0" borderId="66" xfId="57" applyFont="1" applyBorder="1" applyAlignment="1">
      <alignment horizontal="left" vertical="center" wrapText="1"/>
      <protection/>
    </xf>
    <xf numFmtId="0" fontId="11" fillId="0" borderId="67" xfId="57" applyFont="1" applyBorder="1" applyAlignment="1">
      <alignment horizontal="left" vertical="center" wrapText="1"/>
      <protection/>
    </xf>
    <xf numFmtId="0" fontId="4" fillId="0" borderId="42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68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65" xfId="57" applyFont="1" applyBorder="1" applyAlignment="1">
      <alignment horizontal="center" vertical="center" wrapText="1"/>
      <protection/>
    </xf>
    <xf numFmtId="0" fontId="4" fillId="0" borderId="69" xfId="57" applyFont="1" applyBorder="1" applyAlignment="1">
      <alignment horizontal="left" vertical="center" wrapText="1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vertical="center" wrapText="1"/>
      <protection/>
    </xf>
    <xf numFmtId="0" fontId="5" fillId="0" borderId="70" xfId="58" applyFont="1" applyBorder="1">
      <alignment/>
      <protection/>
    </xf>
    <xf numFmtId="4" fontId="5" fillId="0" borderId="11" xfId="58" applyNumberFormat="1" applyFont="1" applyBorder="1" applyAlignment="1">
      <alignment horizontal="right" vertical="center"/>
      <protection/>
    </xf>
    <xf numFmtId="4" fontId="5" fillId="0" borderId="12" xfId="58" applyNumberFormat="1" applyFont="1" applyBorder="1" applyAlignment="1">
      <alignment horizontal="right" vertical="center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5" fillId="34" borderId="0" xfId="0" applyNumberFormat="1" applyFont="1" applyFill="1" applyBorder="1" applyAlignment="1">
      <alignment horizontal="left"/>
    </xf>
    <xf numFmtId="0" fontId="4" fillId="0" borderId="55" xfId="57" applyFont="1" applyBorder="1" applyAlignment="1">
      <alignment horizontal="center" vertical="center" wrapText="1"/>
      <protection/>
    </xf>
    <xf numFmtId="0" fontId="4" fillId="0" borderId="71" xfId="57" applyFont="1" applyBorder="1" applyAlignment="1">
      <alignment horizontal="center" vertical="center" wrapText="1"/>
      <protection/>
    </xf>
    <xf numFmtId="166" fontId="5" fillId="34" borderId="17" xfId="58" applyNumberFormat="1" applyFont="1" applyFill="1" applyBorder="1" applyAlignment="1">
      <alignment horizontal="center"/>
      <protection/>
    </xf>
    <xf numFmtId="3" fontId="5" fillId="34" borderId="72" xfId="58" applyNumberFormat="1" applyFont="1" applyFill="1" applyBorder="1" applyAlignment="1">
      <alignment horizontal="right"/>
      <protection/>
    </xf>
    <xf numFmtId="3" fontId="5" fillId="34" borderId="73" xfId="58" applyNumberFormat="1" applyFont="1" applyFill="1" applyBorder="1" applyAlignment="1">
      <alignment horizontal="right"/>
      <protection/>
    </xf>
    <xf numFmtId="3" fontId="5" fillId="34" borderId="74" xfId="58" applyNumberFormat="1" applyFont="1" applyFill="1" applyBorder="1" applyAlignment="1">
      <alignment horizontal="right"/>
      <protection/>
    </xf>
    <xf numFmtId="3" fontId="5" fillId="0" borderId="18" xfId="58" applyNumberFormat="1" applyFont="1" applyFill="1" applyBorder="1" applyAlignment="1">
      <alignment horizontal="right"/>
      <protection/>
    </xf>
    <xf numFmtId="165" fontId="5" fillId="34" borderId="72" xfId="58" applyNumberFormat="1" applyFont="1" applyFill="1" applyBorder="1" applyAlignment="1">
      <alignment horizontal="center"/>
      <protection/>
    </xf>
    <xf numFmtId="165" fontId="5" fillId="34" borderId="73" xfId="58" applyNumberFormat="1" applyFont="1" applyFill="1" applyBorder="1" applyAlignment="1">
      <alignment horizontal="center"/>
      <protection/>
    </xf>
    <xf numFmtId="165" fontId="5" fillId="34" borderId="75" xfId="58" applyNumberFormat="1" applyFont="1" applyFill="1" applyBorder="1" applyAlignment="1">
      <alignment horizontal="center"/>
      <protection/>
    </xf>
    <xf numFmtId="0" fontId="5" fillId="0" borderId="67" xfId="58" applyFont="1" applyBorder="1">
      <alignment/>
      <protection/>
    </xf>
    <xf numFmtId="3" fontId="5" fillId="0" borderId="55" xfId="58" applyNumberFormat="1" applyFont="1" applyBorder="1">
      <alignment/>
      <protection/>
    </xf>
    <xf numFmtId="3" fontId="5" fillId="34" borderId="42" xfId="58" applyNumberFormat="1" applyFont="1" applyFill="1" applyBorder="1">
      <alignment/>
      <protection/>
    </xf>
    <xf numFmtId="49" fontId="5" fillId="0" borderId="17" xfId="0" applyNumberFormat="1" applyFont="1" applyBorder="1" applyAlignment="1">
      <alignment horizontal="center" vertical="center"/>
    </xf>
    <xf numFmtId="3" fontId="5" fillId="34" borderId="18" xfId="58" applyNumberFormat="1" applyFont="1" applyFill="1" applyBorder="1">
      <alignment/>
      <protection/>
    </xf>
    <xf numFmtId="3" fontId="5" fillId="0" borderId="19" xfId="58" applyNumberFormat="1" applyFont="1" applyBorder="1">
      <alignment/>
      <protection/>
    </xf>
    <xf numFmtId="49" fontId="5" fillId="0" borderId="56" xfId="0" applyNumberFormat="1" applyFont="1" applyBorder="1" applyAlignment="1">
      <alignment horizontal="center" vertical="center" wrapText="1"/>
    </xf>
    <xf numFmtId="0" fontId="5" fillId="0" borderId="42" xfId="58" applyFont="1" applyBorder="1">
      <alignment/>
      <protection/>
    </xf>
    <xf numFmtId="3" fontId="5" fillId="0" borderId="42" xfId="58" applyNumberFormat="1" applyFont="1" applyBorder="1" applyAlignment="1">
      <alignment horizontal="right" vertical="center"/>
      <protection/>
    </xf>
    <xf numFmtId="3" fontId="5" fillId="0" borderId="55" xfId="58" applyNumberFormat="1" applyFont="1" applyBorder="1" applyAlignment="1">
      <alignment horizontal="right" vertical="center"/>
      <protection/>
    </xf>
    <xf numFmtId="49" fontId="5" fillId="33" borderId="56" xfId="0" applyNumberFormat="1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/>
    </xf>
    <xf numFmtId="0" fontId="5" fillId="33" borderId="42" xfId="58" applyFont="1" applyFill="1" applyBorder="1" applyAlignment="1">
      <alignment horizontal="center"/>
      <protection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3" borderId="21" xfId="58" applyFont="1" applyFill="1" applyBorder="1">
      <alignment/>
      <protection/>
    </xf>
    <xf numFmtId="0" fontId="5" fillId="33" borderId="22" xfId="58" applyFont="1" applyFill="1" applyBorder="1" applyAlignment="1">
      <alignment horizontal="center"/>
      <protection/>
    </xf>
    <xf numFmtId="0" fontId="5" fillId="33" borderId="21" xfId="58" applyFont="1" applyFill="1" applyBorder="1" applyAlignment="1">
      <alignment horizont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24" xfId="58" applyFont="1" applyFill="1" applyBorder="1">
      <alignment/>
      <protection/>
    </xf>
    <xf numFmtId="0" fontId="5" fillId="33" borderId="25" xfId="58" applyFont="1" applyFill="1" applyBorder="1" applyAlignment="1">
      <alignment horizontal="center"/>
      <protection/>
    </xf>
    <xf numFmtId="0" fontId="5" fillId="33" borderId="21" xfId="0" applyFont="1" applyFill="1" applyBorder="1" applyAlignment="1">
      <alignment/>
    </xf>
    <xf numFmtId="49" fontId="5" fillId="33" borderId="30" xfId="0" applyNumberFormat="1" applyFont="1" applyFill="1" applyBorder="1" applyAlignment="1">
      <alignment horizontal="center" vertical="center" wrapText="1"/>
    </xf>
    <xf numFmtId="0" fontId="5" fillId="33" borderId="40" xfId="58" applyFont="1" applyFill="1" applyBorder="1">
      <alignment/>
      <protection/>
    </xf>
    <xf numFmtId="0" fontId="5" fillId="33" borderId="31" xfId="58" applyFont="1" applyFill="1" applyBorder="1" applyAlignment="1">
      <alignment horizontal="center"/>
      <protection/>
    </xf>
    <xf numFmtId="4" fontId="5" fillId="33" borderId="55" xfId="58" applyNumberFormat="1" applyFont="1" applyFill="1" applyBorder="1" applyAlignment="1">
      <alignment horizontal="right" vertical="center"/>
      <protection/>
    </xf>
    <xf numFmtId="4" fontId="5" fillId="33" borderId="23" xfId="58" applyNumberFormat="1" applyFont="1" applyFill="1" applyBorder="1" applyAlignment="1">
      <alignment horizontal="right" vertical="center"/>
      <protection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right"/>
    </xf>
    <xf numFmtId="2" fontId="5" fillId="34" borderId="59" xfId="0" applyNumberFormat="1" applyFont="1" applyFill="1" applyBorder="1" applyAlignment="1">
      <alignment horizontal="right"/>
    </xf>
    <xf numFmtId="2" fontId="5" fillId="34" borderId="63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0" fontId="5" fillId="33" borderId="81" xfId="0" applyFont="1" applyFill="1" applyBorder="1" applyAlignment="1">
      <alignment horizontal="center"/>
    </xf>
    <xf numFmtId="0" fontId="5" fillId="34" borderId="82" xfId="0" applyFont="1" applyFill="1" applyBorder="1" applyAlignment="1">
      <alignment horizontal="right"/>
    </xf>
    <xf numFmtId="2" fontId="5" fillId="34" borderId="83" xfId="0" applyNumberFormat="1" applyFont="1" applyFill="1" applyBorder="1" applyAlignment="1">
      <alignment horizontal="right"/>
    </xf>
    <xf numFmtId="2" fontId="5" fillId="34" borderId="84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center"/>
    </xf>
    <xf numFmtId="0" fontId="5" fillId="33" borderId="85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right"/>
    </xf>
    <xf numFmtId="2" fontId="5" fillId="34" borderId="78" xfId="0" applyNumberFormat="1" applyFont="1" applyFill="1" applyBorder="1" applyAlignment="1">
      <alignment horizontal="right"/>
    </xf>
    <xf numFmtId="2" fontId="5" fillId="34" borderId="79" xfId="0" applyNumberFormat="1" applyFont="1" applyFill="1" applyBorder="1" applyAlignment="1">
      <alignment horizontal="right"/>
    </xf>
    <xf numFmtId="49" fontId="5" fillId="33" borderId="86" xfId="0" applyNumberFormat="1" applyFont="1" applyFill="1" applyBorder="1" applyAlignment="1">
      <alignment/>
    </xf>
    <xf numFmtId="0" fontId="5" fillId="33" borderId="87" xfId="0" applyFont="1" applyFill="1" applyBorder="1" applyAlignment="1">
      <alignment horizontal="center"/>
    </xf>
    <xf numFmtId="0" fontId="5" fillId="33" borderId="88" xfId="0" applyFont="1" applyFill="1" applyBorder="1" applyAlignment="1">
      <alignment horizontal="right"/>
    </xf>
    <xf numFmtId="2" fontId="5" fillId="33" borderId="89" xfId="0" applyNumberFormat="1" applyFont="1" applyFill="1" applyBorder="1" applyAlignment="1">
      <alignment horizontal="right"/>
    </xf>
    <xf numFmtId="2" fontId="5" fillId="33" borderId="90" xfId="0" applyNumberFormat="1" applyFont="1" applyFill="1" applyBorder="1" applyAlignment="1">
      <alignment horizontal="right"/>
    </xf>
    <xf numFmtId="0" fontId="5" fillId="33" borderId="57" xfId="0" applyFont="1" applyFill="1" applyBorder="1" applyAlignment="1">
      <alignment horizontal="right"/>
    </xf>
    <xf numFmtId="2" fontId="5" fillId="33" borderId="59" xfId="0" applyNumberFormat="1" applyFont="1" applyFill="1" applyBorder="1" applyAlignment="1">
      <alignment horizontal="right"/>
    </xf>
    <xf numFmtId="2" fontId="5" fillId="33" borderId="63" xfId="0" applyNumberFormat="1" applyFont="1" applyFill="1" applyBorder="1" applyAlignment="1">
      <alignment horizontal="right"/>
    </xf>
    <xf numFmtId="0" fontId="5" fillId="33" borderId="82" xfId="0" applyFont="1" applyFill="1" applyBorder="1" applyAlignment="1">
      <alignment horizontal="right"/>
    </xf>
    <xf numFmtId="2" fontId="5" fillId="33" borderId="83" xfId="0" applyNumberFormat="1" applyFont="1" applyFill="1" applyBorder="1" applyAlignment="1">
      <alignment horizontal="right"/>
    </xf>
    <xf numFmtId="2" fontId="5" fillId="33" borderId="84" xfId="0" applyNumberFormat="1" applyFont="1" applyFill="1" applyBorder="1" applyAlignment="1">
      <alignment horizontal="right"/>
    </xf>
    <xf numFmtId="0" fontId="5" fillId="33" borderId="77" xfId="0" applyFont="1" applyFill="1" applyBorder="1" applyAlignment="1">
      <alignment horizontal="right"/>
    </xf>
    <xf numFmtId="2" fontId="5" fillId="33" borderId="78" xfId="0" applyNumberFormat="1" applyFont="1" applyFill="1" applyBorder="1" applyAlignment="1">
      <alignment horizontal="right"/>
    </xf>
    <xf numFmtId="2" fontId="5" fillId="33" borderId="79" xfId="0" applyNumberFormat="1" applyFont="1" applyFill="1" applyBorder="1" applyAlignment="1">
      <alignment horizontal="right"/>
    </xf>
    <xf numFmtId="49" fontId="5" fillId="33" borderId="91" xfId="0" applyNumberFormat="1" applyFont="1" applyFill="1" applyBorder="1" applyAlignment="1">
      <alignment/>
    </xf>
    <xf numFmtId="0" fontId="5" fillId="33" borderId="92" xfId="0" applyFont="1" applyFill="1" applyBorder="1" applyAlignment="1">
      <alignment horizontal="center"/>
    </xf>
    <xf numFmtId="0" fontId="5" fillId="33" borderId="93" xfId="0" applyFont="1" applyFill="1" applyBorder="1" applyAlignment="1">
      <alignment horizontal="right"/>
    </xf>
    <xf numFmtId="2" fontId="5" fillId="33" borderId="94" xfId="0" applyNumberFormat="1" applyFont="1" applyFill="1" applyBorder="1" applyAlignment="1">
      <alignment horizontal="right"/>
    </xf>
    <xf numFmtId="2" fontId="5" fillId="33" borderId="95" xfId="0" applyNumberFormat="1" applyFont="1" applyFill="1" applyBorder="1" applyAlignment="1">
      <alignment horizontal="right"/>
    </xf>
    <xf numFmtId="2" fontId="5" fillId="0" borderId="57" xfId="0" applyNumberFormat="1" applyFont="1" applyFill="1" applyBorder="1" applyAlignment="1">
      <alignment horizontal="right"/>
    </xf>
    <xf numFmtId="2" fontId="5" fillId="0" borderId="59" xfId="0" applyNumberFormat="1" applyFont="1" applyFill="1" applyBorder="1" applyAlignment="1">
      <alignment horizontal="right"/>
    </xf>
    <xf numFmtId="2" fontId="5" fillId="0" borderId="63" xfId="0" applyNumberFormat="1" applyFont="1" applyFill="1" applyBorder="1" applyAlignment="1">
      <alignment horizontal="right"/>
    </xf>
    <xf numFmtId="2" fontId="5" fillId="0" borderId="82" xfId="0" applyNumberFormat="1" applyFont="1" applyFill="1" applyBorder="1" applyAlignment="1">
      <alignment horizontal="right"/>
    </xf>
    <xf numFmtId="2" fontId="5" fillId="0" borderId="83" xfId="0" applyNumberFormat="1" applyFont="1" applyFill="1" applyBorder="1" applyAlignment="1">
      <alignment horizontal="right"/>
    </xf>
    <xf numFmtId="2" fontId="5" fillId="0" borderId="84" xfId="0" applyNumberFormat="1" applyFont="1" applyFill="1" applyBorder="1" applyAlignment="1">
      <alignment horizontal="right"/>
    </xf>
    <xf numFmtId="2" fontId="5" fillId="0" borderId="77" xfId="0" applyNumberFormat="1" applyFont="1" applyFill="1" applyBorder="1" applyAlignment="1">
      <alignment horizontal="right"/>
    </xf>
    <xf numFmtId="2" fontId="5" fillId="0" borderId="78" xfId="0" applyNumberFormat="1" applyFont="1" applyFill="1" applyBorder="1" applyAlignment="1">
      <alignment horizontal="right"/>
    </xf>
    <xf numFmtId="2" fontId="5" fillId="0" borderId="79" xfId="0" applyNumberFormat="1" applyFont="1" applyFill="1" applyBorder="1" applyAlignment="1">
      <alignment horizontal="right"/>
    </xf>
    <xf numFmtId="2" fontId="5" fillId="33" borderId="88" xfId="0" applyNumberFormat="1" applyFont="1" applyFill="1" applyBorder="1" applyAlignment="1">
      <alignment horizontal="right"/>
    </xf>
    <xf numFmtId="2" fontId="5" fillId="33" borderId="93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96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4" fillId="0" borderId="26" xfId="57" applyFont="1" applyBorder="1" applyAlignment="1">
      <alignment horizontal="center" vertical="center" wrapText="1"/>
      <protection/>
    </xf>
    <xf numFmtId="3" fontId="5" fillId="0" borderId="25" xfId="58" applyNumberFormat="1" applyFont="1" applyBorder="1" applyAlignment="1">
      <alignment horizontal="right" vertical="center"/>
      <protection/>
    </xf>
    <xf numFmtId="3" fontId="5" fillId="33" borderId="22" xfId="58" applyNumberFormat="1" applyFont="1" applyFill="1" applyBorder="1" applyAlignment="1">
      <alignment horizontal="right" vertical="center"/>
      <protection/>
    </xf>
    <xf numFmtId="3" fontId="5" fillId="33" borderId="23" xfId="58" applyNumberFormat="1" applyFont="1" applyFill="1" applyBorder="1" applyAlignment="1">
      <alignment horizontal="right" vertical="center"/>
      <protection/>
    </xf>
    <xf numFmtId="3" fontId="5" fillId="33" borderId="26" xfId="58" applyNumberFormat="1" applyFont="1" applyFill="1" applyBorder="1" applyAlignment="1">
      <alignment horizontal="right" vertical="center"/>
      <protection/>
    </xf>
    <xf numFmtId="3" fontId="5" fillId="33" borderId="32" xfId="58" applyNumberFormat="1" applyFont="1" applyFill="1" applyBorder="1" applyAlignment="1">
      <alignment horizontal="right" vertical="center"/>
      <protection/>
    </xf>
    <xf numFmtId="0" fontId="5" fillId="33" borderId="27" xfId="0" applyFont="1" applyFill="1" applyBorder="1" applyAlignment="1">
      <alignment/>
    </xf>
    <xf numFmtId="0" fontId="5" fillId="33" borderId="18" xfId="58" applyFont="1" applyFill="1" applyBorder="1" applyAlignment="1">
      <alignment horizontal="center"/>
      <protection/>
    </xf>
    <xf numFmtId="4" fontId="5" fillId="34" borderId="18" xfId="58" applyNumberFormat="1" applyFont="1" applyFill="1" applyBorder="1" applyAlignment="1">
      <alignment horizontal="right" vertical="center"/>
      <protection/>
    </xf>
    <xf numFmtId="4" fontId="5" fillId="33" borderId="19" xfId="58" applyNumberFormat="1" applyFont="1" applyFill="1" applyBorder="1" applyAlignment="1">
      <alignment horizontal="right" vertical="center"/>
      <protection/>
    </xf>
    <xf numFmtId="0" fontId="5" fillId="0" borderId="22" xfId="58" applyFont="1" applyBorder="1" applyAlignment="1">
      <alignment horizontal="left"/>
      <protection/>
    </xf>
    <xf numFmtId="0" fontId="5" fillId="0" borderId="27" xfId="58" applyFont="1" applyBorder="1" applyAlignment="1">
      <alignment horizontal="center"/>
      <protection/>
    </xf>
    <xf numFmtId="0" fontId="5" fillId="0" borderId="31" xfId="58" applyFont="1" applyFill="1" applyBorder="1" applyAlignment="1">
      <alignment horizontal="left" indent="4"/>
      <protection/>
    </xf>
    <xf numFmtId="1" fontId="5" fillId="0" borderId="56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0" fontId="5" fillId="0" borderId="97" xfId="58" applyFont="1" applyBorder="1">
      <alignment/>
      <protection/>
    </xf>
    <xf numFmtId="1" fontId="5" fillId="34" borderId="42" xfId="58" applyNumberFormat="1" applyFont="1" applyFill="1" applyBorder="1">
      <alignment/>
      <protection/>
    </xf>
    <xf numFmtId="1" fontId="5" fillId="34" borderId="22" xfId="58" applyNumberFormat="1" applyFont="1" applyFill="1" applyBorder="1" applyAlignment="1">
      <alignment horizontal="right" vertical="center"/>
      <protection/>
    </xf>
    <xf numFmtId="1" fontId="5" fillId="34" borderId="22" xfId="58" applyNumberFormat="1" applyFont="1" applyFill="1" applyBorder="1">
      <alignment/>
      <protection/>
    </xf>
    <xf numFmtId="1" fontId="5" fillId="0" borderId="65" xfId="0" applyNumberFormat="1" applyFont="1" applyBorder="1" applyAlignment="1">
      <alignment horizontal="center" vertical="center" wrapText="1"/>
    </xf>
    <xf numFmtId="1" fontId="5" fillId="34" borderId="43" xfId="58" applyNumberFormat="1" applyFont="1" applyFill="1" applyBorder="1" applyAlignment="1">
      <alignment horizontal="right" vertical="center"/>
      <protection/>
    </xf>
    <xf numFmtId="3" fontId="5" fillId="0" borderId="71" xfId="58" applyNumberFormat="1" applyFont="1" applyBorder="1" applyAlignment="1">
      <alignment horizontal="right" vertical="center"/>
      <protection/>
    </xf>
    <xf numFmtId="0" fontId="5" fillId="0" borderId="15" xfId="58" applyFont="1" applyBorder="1" applyAlignment="1">
      <alignment horizontal="right"/>
      <protection/>
    </xf>
    <xf numFmtId="0" fontId="5" fillId="35" borderId="27" xfId="58" applyFont="1" applyFill="1" applyBorder="1">
      <alignment/>
      <protection/>
    </xf>
    <xf numFmtId="0" fontId="5" fillId="35" borderId="27" xfId="0" applyFont="1" applyFill="1" applyBorder="1" applyAlignment="1">
      <alignment/>
    </xf>
    <xf numFmtId="0" fontId="5" fillId="35" borderId="21" xfId="58" applyFont="1" applyFill="1" applyBorder="1">
      <alignment/>
      <protection/>
    </xf>
    <xf numFmtId="0" fontId="5" fillId="35" borderId="21" xfId="58" applyFont="1" applyFill="1" applyBorder="1" applyAlignment="1">
      <alignment horizontal="center"/>
      <protection/>
    </xf>
    <xf numFmtId="0" fontId="5" fillId="35" borderId="24" xfId="58" applyFont="1" applyFill="1" applyBorder="1" applyAlignment="1">
      <alignment horizontal="left"/>
      <protection/>
    </xf>
    <xf numFmtId="0" fontId="5" fillId="35" borderId="24" xfId="58" applyFont="1" applyFill="1" applyBorder="1">
      <alignment/>
      <protection/>
    </xf>
    <xf numFmtId="0" fontId="5" fillId="35" borderId="69" xfId="58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4" fontId="5" fillId="34" borderId="15" xfId="58" applyNumberFormat="1" applyFont="1" applyFill="1" applyBorder="1" applyAlignment="1">
      <alignment horizontal="right" vertical="center"/>
      <protection/>
    </xf>
    <xf numFmtId="0" fontId="5" fillId="0" borderId="98" xfId="58" applyFont="1" applyBorder="1" applyAlignment="1">
      <alignment horizontal="center" vertical="center"/>
      <protection/>
    </xf>
    <xf numFmtId="0" fontId="5" fillId="0" borderId="99" xfId="58" applyFont="1" applyBorder="1" applyAlignment="1">
      <alignment horizontal="center" vertical="center"/>
      <protection/>
    </xf>
    <xf numFmtId="0" fontId="0" fillId="33" borderId="100" xfId="0" applyFill="1" applyBorder="1" applyAlignment="1">
      <alignment/>
    </xf>
    <xf numFmtId="0" fontId="5" fillId="0" borderId="101" xfId="58" applyFont="1" applyBorder="1" applyAlignment="1">
      <alignment horizontal="center" vertical="center"/>
      <protection/>
    </xf>
    <xf numFmtId="0" fontId="5" fillId="0" borderId="93" xfId="58" applyFont="1" applyBorder="1" applyAlignment="1">
      <alignment horizontal="center" vertical="center"/>
      <protection/>
    </xf>
    <xf numFmtId="0" fontId="5" fillId="0" borderId="92" xfId="58" applyFont="1" applyBorder="1" applyAlignment="1">
      <alignment horizontal="center" vertical="center"/>
      <protection/>
    </xf>
    <xf numFmtId="0" fontId="0" fillId="33" borderId="97" xfId="0" applyFill="1" applyBorder="1" applyAlignment="1">
      <alignment/>
    </xf>
    <xf numFmtId="0" fontId="49" fillId="0" borderId="15" xfId="58" applyFont="1" applyBorder="1">
      <alignment/>
      <protection/>
    </xf>
    <xf numFmtId="0" fontId="49" fillId="0" borderId="102" xfId="58" applyFont="1" applyBorder="1">
      <alignment/>
      <protection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03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58" applyFont="1" applyBorder="1">
      <alignment/>
      <protection/>
    </xf>
    <xf numFmtId="0" fontId="4" fillId="0" borderId="104" xfId="57" applyFont="1" applyBorder="1" applyAlignment="1">
      <alignment horizontal="left" vertical="center" wrapText="1"/>
      <protection/>
    </xf>
    <xf numFmtId="0" fontId="5" fillId="0" borderId="18" xfId="58" applyFont="1" applyBorder="1">
      <alignment/>
      <protection/>
    </xf>
    <xf numFmtId="49" fontId="5" fillId="0" borderId="86" xfId="0" applyNumberFormat="1" applyFont="1" applyBorder="1" applyAlignment="1">
      <alignment horizontal="center" vertical="center" wrapText="1"/>
    </xf>
    <xf numFmtId="3" fontId="5" fillId="0" borderId="38" xfId="58" applyNumberFormat="1" applyFont="1" applyBorder="1" applyAlignment="1">
      <alignment horizontal="right" vertical="center"/>
      <protection/>
    </xf>
    <xf numFmtId="0" fontId="5" fillId="0" borderId="38" xfId="58" applyFont="1" applyBorder="1">
      <alignment/>
      <protection/>
    </xf>
    <xf numFmtId="3" fontId="5" fillId="0" borderId="21" xfId="58" applyNumberFormat="1" applyFont="1" applyFill="1" applyBorder="1" applyAlignment="1">
      <alignment horizontal="right" vertical="center"/>
      <protection/>
    </xf>
    <xf numFmtId="3" fontId="5" fillId="0" borderId="21" xfId="58" applyNumberFormat="1" applyFont="1" applyBorder="1" applyAlignment="1">
      <alignment horizontal="right" vertical="center"/>
      <protection/>
    </xf>
    <xf numFmtId="3" fontId="5" fillId="0" borderId="27" xfId="58" applyNumberFormat="1" applyFont="1" applyBorder="1" applyAlignment="1">
      <alignment horizontal="right" vertical="center"/>
      <protection/>
    </xf>
    <xf numFmtId="49" fontId="5" fillId="0" borderId="86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0" fontId="5" fillId="0" borderId="105" xfId="0" applyFont="1" applyBorder="1" applyAlignment="1">
      <alignment/>
    </xf>
    <xf numFmtId="0" fontId="5" fillId="0" borderId="18" xfId="58" applyFont="1" applyBorder="1" applyAlignment="1">
      <alignment horizontal="left"/>
      <protection/>
    </xf>
    <xf numFmtId="0" fontId="5" fillId="0" borderId="38" xfId="58" applyFont="1" applyBorder="1" applyAlignment="1">
      <alignment horizontal="center"/>
      <protection/>
    </xf>
    <xf numFmtId="0" fontId="5" fillId="0" borderId="42" xfId="58" applyFont="1" applyBorder="1" applyAlignment="1">
      <alignment horizontal="left" indent="1"/>
      <protection/>
    </xf>
    <xf numFmtId="0" fontId="5" fillId="0" borderId="11" xfId="58" applyFont="1" applyBorder="1">
      <alignment/>
      <protection/>
    </xf>
    <xf numFmtId="3" fontId="5" fillId="0" borderId="106" xfId="58" applyNumberFormat="1" applyFont="1" applyBorder="1" applyAlignment="1">
      <alignment horizontal="right" vertical="center"/>
      <protection/>
    </xf>
    <xf numFmtId="0" fontId="5" fillId="0" borderId="97" xfId="0" applyFont="1" applyBorder="1" applyAlignment="1">
      <alignment/>
    </xf>
    <xf numFmtId="0" fontId="49" fillId="33" borderId="0" xfId="0" applyFont="1" applyFill="1" applyAlignment="1">
      <alignment/>
    </xf>
    <xf numFmtId="3" fontId="5" fillId="0" borderId="107" xfId="58" applyNumberFormat="1" applyFont="1" applyBorder="1" applyAlignment="1">
      <alignment horizontal="right" vertical="center"/>
      <protection/>
    </xf>
    <xf numFmtId="0" fontId="49" fillId="0" borderId="21" xfId="58" applyFont="1" applyBorder="1" applyAlignment="1">
      <alignment horizontal="left"/>
      <protection/>
    </xf>
    <xf numFmtId="0" fontId="49" fillId="0" borderId="22" xfId="58" applyFont="1" applyBorder="1" applyAlignment="1">
      <alignment horizontal="center"/>
      <protection/>
    </xf>
    <xf numFmtId="0" fontId="49" fillId="0" borderId="27" xfId="58" applyFont="1" applyBorder="1">
      <alignment/>
      <protection/>
    </xf>
    <xf numFmtId="0" fontId="49" fillId="0" borderId="18" xfId="58" applyFont="1" applyBorder="1" applyAlignment="1">
      <alignment horizontal="center"/>
      <protection/>
    </xf>
    <xf numFmtId="0" fontId="49" fillId="0" borderId="21" xfId="58" applyFont="1" applyBorder="1">
      <alignment/>
      <protection/>
    </xf>
    <xf numFmtId="0" fontId="49" fillId="0" borderId="21" xfId="58" applyFont="1" applyBorder="1" applyAlignment="1">
      <alignment horizontal="center"/>
      <protection/>
    </xf>
    <xf numFmtId="49" fontId="49" fillId="0" borderId="30" xfId="0" applyNumberFormat="1" applyFont="1" applyBorder="1" applyAlignment="1">
      <alignment horizontal="center" vertical="center" wrapText="1"/>
    </xf>
    <xf numFmtId="0" fontId="49" fillId="0" borderId="31" xfId="58" applyFont="1" applyBorder="1" applyAlignment="1">
      <alignment wrapText="1"/>
      <protection/>
    </xf>
    <xf numFmtId="0" fontId="49" fillId="0" borderId="31" xfId="58" applyFont="1" applyBorder="1" applyAlignment="1">
      <alignment horizontal="center"/>
      <protection/>
    </xf>
    <xf numFmtId="4" fontId="49" fillId="0" borderId="31" xfId="58" applyNumberFormat="1" applyFont="1" applyBorder="1" applyAlignment="1">
      <alignment horizontal="right" vertical="center"/>
      <protection/>
    </xf>
    <xf numFmtId="3" fontId="49" fillId="0" borderId="15" xfId="58" applyNumberFormat="1" applyFont="1" applyBorder="1" applyAlignment="1">
      <alignment horizontal="right" vertical="center"/>
      <protection/>
    </xf>
    <xf numFmtId="2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5" fillId="36" borderId="42" xfId="58" applyFont="1" applyFill="1" applyBorder="1" applyAlignment="1">
      <alignment horizontal="left" indent="1"/>
      <protection/>
    </xf>
    <xf numFmtId="0" fontId="5" fillId="37" borderId="25" xfId="58" applyFont="1" applyFill="1" applyBorder="1" applyAlignment="1">
      <alignment horizontal="left" indent="1"/>
      <protection/>
    </xf>
    <xf numFmtId="0" fontId="5" fillId="37" borderId="27" xfId="58" applyFont="1" applyFill="1" applyBorder="1">
      <alignment/>
      <protection/>
    </xf>
    <xf numFmtId="0" fontId="5" fillId="37" borderId="21" xfId="58" applyFont="1" applyFill="1" applyBorder="1" applyAlignment="1">
      <alignment horizontal="left" indent="1"/>
      <protection/>
    </xf>
    <xf numFmtId="0" fontId="5" fillId="37" borderId="21" xfId="58" applyFont="1" applyFill="1" applyBorder="1" applyAlignment="1">
      <alignment horizontal="center"/>
      <protection/>
    </xf>
    <xf numFmtId="0" fontId="5" fillId="36" borderId="27" xfId="58" applyFont="1" applyFill="1" applyBorder="1">
      <alignment/>
      <protection/>
    </xf>
    <xf numFmtId="0" fontId="5" fillId="36" borderId="21" xfId="58" applyFont="1" applyFill="1" applyBorder="1" applyAlignment="1">
      <alignment horizontal="left" indent="1"/>
      <protection/>
    </xf>
    <xf numFmtId="0" fontId="5" fillId="36" borderId="21" xfId="58" applyFont="1" applyFill="1" applyBorder="1" applyAlignment="1">
      <alignment horizontal="center"/>
      <protection/>
    </xf>
    <xf numFmtId="0" fontId="5" fillId="37" borderId="21" xfId="58" applyFont="1" applyFill="1" applyBorder="1">
      <alignment/>
      <protection/>
    </xf>
    <xf numFmtId="0" fontId="5" fillId="37" borderId="24" xfId="58" applyFont="1" applyFill="1" applyBorder="1" applyAlignment="1">
      <alignment horizontal="center"/>
      <protection/>
    </xf>
    <xf numFmtId="0" fontId="5" fillId="37" borderId="22" xfId="58" applyFont="1" applyFill="1" applyBorder="1" applyAlignment="1">
      <alignment horizontal="left" wrapText="1" indent="1"/>
      <protection/>
    </xf>
    <xf numFmtId="0" fontId="5" fillId="37" borderId="22" xfId="58" applyFont="1" applyFill="1" applyBorder="1">
      <alignment/>
      <protection/>
    </xf>
    <xf numFmtId="0" fontId="5" fillId="37" borderId="25" xfId="58" applyFont="1" applyFill="1" applyBorder="1">
      <alignment/>
      <protection/>
    </xf>
    <xf numFmtId="0" fontId="5" fillId="36" borderId="25" xfId="58" applyFont="1" applyFill="1" applyBorder="1" applyAlignment="1">
      <alignment horizontal="left" wrapText="1" indent="1"/>
      <protection/>
    </xf>
    <xf numFmtId="4" fontId="5" fillId="34" borderId="107" xfId="58" applyNumberFormat="1" applyFont="1" applyFill="1" applyBorder="1" applyAlignment="1">
      <alignment horizontal="right" vertical="center"/>
      <protection/>
    </xf>
    <xf numFmtId="4" fontId="5" fillId="34" borderId="31" xfId="58" applyNumberFormat="1" applyFont="1" applyFill="1" applyBorder="1" applyAlignment="1">
      <alignment horizontal="right" vertical="center"/>
      <protection/>
    </xf>
    <xf numFmtId="4" fontId="5" fillId="34" borderId="0" xfId="58" applyNumberFormat="1" applyFont="1" applyFill="1" applyBorder="1" applyAlignment="1">
      <alignment horizontal="right" vertical="center"/>
      <protection/>
    </xf>
    <xf numFmtId="4" fontId="5" fillId="34" borderId="85" xfId="58" applyNumberFormat="1" applyFont="1" applyFill="1" applyBorder="1" applyAlignment="1">
      <alignment horizontal="right" vertical="center"/>
      <protection/>
    </xf>
    <xf numFmtId="3" fontId="5" fillId="0" borderId="106" xfId="58" applyNumberFormat="1" applyFont="1" applyBorder="1" applyAlignment="1">
      <alignment vertical="center"/>
      <protection/>
    </xf>
    <xf numFmtId="3" fontId="5" fillId="0" borderId="108" xfId="58" applyNumberFormat="1" applyFont="1" applyBorder="1" applyAlignment="1">
      <alignment vertical="center"/>
      <protection/>
    </xf>
    <xf numFmtId="3" fontId="5" fillId="0" borderId="14" xfId="58" applyNumberFormat="1" applyFont="1" applyBorder="1" applyAlignment="1">
      <alignment vertical="center"/>
      <protection/>
    </xf>
    <xf numFmtId="173" fontId="5" fillId="34" borderId="22" xfId="58" applyNumberFormat="1" applyFont="1" applyFill="1" applyBorder="1" applyAlignment="1">
      <alignment horizontal="right" vertical="center"/>
      <protection/>
    </xf>
    <xf numFmtId="173" fontId="5" fillId="34" borderId="18" xfId="58" applyNumberFormat="1" applyFont="1" applyFill="1" applyBorder="1" applyAlignment="1">
      <alignment horizontal="right" vertical="center"/>
      <protection/>
    </xf>
    <xf numFmtId="173" fontId="5" fillId="0" borderId="18" xfId="58" applyNumberFormat="1" applyFont="1" applyBorder="1" applyAlignment="1">
      <alignment horizontal="right" vertical="center"/>
      <protection/>
    </xf>
    <xf numFmtId="173" fontId="5" fillId="0" borderId="22" xfId="58" applyNumberFormat="1" applyFont="1" applyBorder="1" applyAlignment="1">
      <alignment horizontal="right" vertical="center"/>
      <protection/>
    </xf>
    <xf numFmtId="173" fontId="5" fillId="34" borderId="31" xfId="58" applyNumberFormat="1" applyFont="1" applyFill="1" applyBorder="1" applyAlignment="1">
      <alignment horizontal="right" vertical="center"/>
      <protection/>
    </xf>
    <xf numFmtId="4" fontId="5" fillId="0" borderId="26" xfId="58" applyNumberFormat="1" applyFont="1" applyBorder="1" applyAlignment="1">
      <alignment horizontal="right" vertical="center"/>
      <protection/>
    </xf>
    <xf numFmtId="4" fontId="5" fillId="0" borderId="27" xfId="58" applyNumberFormat="1" applyFont="1" applyBorder="1" applyAlignment="1">
      <alignment horizontal="right" vertical="center"/>
      <protection/>
    </xf>
    <xf numFmtId="4" fontId="5" fillId="0" borderId="21" xfId="58" applyNumberFormat="1" applyFont="1" applyBorder="1" applyAlignment="1">
      <alignment horizontal="right" vertical="center"/>
      <protection/>
    </xf>
    <xf numFmtId="4" fontId="5" fillId="34" borderId="21" xfId="58" applyNumberFormat="1" applyFont="1" applyFill="1" applyBorder="1" applyAlignment="1">
      <alignment horizontal="right" vertical="center"/>
      <protection/>
    </xf>
    <xf numFmtId="4" fontId="5" fillId="34" borderId="24" xfId="58" applyNumberFormat="1" applyFont="1" applyFill="1" applyBorder="1" applyAlignment="1">
      <alignment horizontal="right" vertical="center"/>
      <protection/>
    </xf>
    <xf numFmtId="4" fontId="5" fillId="0" borderId="43" xfId="58" applyNumberFormat="1" applyFont="1" applyBorder="1" applyAlignment="1">
      <alignment horizontal="right" vertical="center"/>
      <protection/>
    </xf>
    <xf numFmtId="4" fontId="5" fillId="0" borderId="69" xfId="58" applyNumberFormat="1" applyFont="1" applyBorder="1" applyAlignment="1">
      <alignment horizontal="right" vertical="center"/>
      <protection/>
    </xf>
    <xf numFmtId="4" fontId="5" fillId="0" borderId="36" xfId="58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9" xfId="57" applyFont="1" applyBorder="1" applyAlignment="1">
      <alignment horizontal="center" vertical="center" wrapText="1"/>
      <protection/>
    </xf>
    <xf numFmtId="0" fontId="4" fillId="0" borderId="103" xfId="57" applyFont="1" applyBorder="1" applyAlignment="1">
      <alignment horizontal="center" vertical="center" wrapText="1"/>
      <protection/>
    </xf>
    <xf numFmtId="0" fontId="4" fillId="0" borderId="110" xfId="57" applyFont="1" applyBorder="1" applyAlignment="1">
      <alignment horizontal="center" vertical="center" wrapText="1"/>
      <protection/>
    </xf>
    <xf numFmtId="0" fontId="4" fillId="0" borderId="111" xfId="57" applyFont="1" applyBorder="1" applyAlignment="1">
      <alignment horizontal="center" vertical="center" wrapText="1"/>
      <protection/>
    </xf>
    <xf numFmtId="0" fontId="4" fillId="0" borderId="112" xfId="57" applyFont="1" applyBorder="1" applyAlignment="1">
      <alignment horizontal="center" vertical="center" wrapText="1"/>
      <protection/>
    </xf>
    <xf numFmtId="0" fontId="4" fillId="0" borderId="113" xfId="57" applyFont="1" applyBorder="1" applyAlignment="1">
      <alignment horizontal="center" vertical="center" wrapText="1"/>
      <protection/>
    </xf>
    <xf numFmtId="0" fontId="4" fillId="0" borderId="37" xfId="57" applyFont="1" applyBorder="1" applyAlignment="1">
      <alignment horizontal="center" vertical="center" wrapText="1"/>
      <protection/>
    </xf>
    <xf numFmtId="0" fontId="4" fillId="0" borderId="38" xfId="57" applyFont="1" applyBorder="1" applyAlignment="1">
      <alignment horizontal="center" vertical="center" wrapText="1"/>
      <protection/>
    </xf>
    <xf numFmtId="0" fontId="4" fillId="0" borderId="114" xfId="57" applyFont="1" applyBorder="1" applyAlignment="1">
      <alignment horizontal="center" vertical="center" wrapText="1"/>
      <protection/>
    </xf>
    <xf numFmtId="0" fontId="4" fillId="0" borderId="51" xfId="5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3" xfId="58" applyFont="1" applyBorder="1" applyAlignment="1">
      <alignment horizontal="center" vertical="center"/>
      <protection/>
    </xf>
    <xf numFmtId="0" fontId="5" fillId="0" borderId="70" xfId="58" applyFont="1" applyBorder="1" applyAlignment="1">
      <alignment horizontal="center" vertical="center"/>
      <protection/>
    </xf>
    <xf numFmtId="0" fontId="5" fillId="0" borderId="39" xfId="58" applyFont="1" applyBorder="1" applyAlignment="1">
      <alignment horizontal="center"/>
      <protection/>
    </xf>
    <xf numFmtId="0" fontId="5" fillId="0" borderId="115" xfId="58" applyFont="1" applyBorder="1" applyAlignment="1">
      <alignment horizontal="center"/>
      <protection/>
    </xf>
    <xf numFmtId="0" fontId="5" fillId="0" borderId="38" xfId="58" applyFont="1" applyBorder="1" applyAlignment="1">
      <alignment horizontal="center" vertical="center" wrapText="1"/>
      <protection/>
    </xf>
    <xf numFmtId="0" fontId="5" fillId="0" borderId="39" xfId="58" applyFont="1" applyBorder="1" applyAlignment="1">
      <alignment horizontal="center" vertical="center" wrapText="1"/>
      <protection/>
    </xf>
    <xf numFmtId="0" fontId="5" fillId="34" borderId="5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116" xfId="0" applyNumberFormat="1" applyFont="1" applyBorder="1" applyAlignment="1">
      <alignment horizontal="center" vertical="center" wrapText="1"/>
    </xf>
    <xf numFmtId="0" fontId="5" fillId="0" borderId="117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18" xfId="58" applyFont="1" applyBorder="1" applyAlignment="1">
      <alignment horizontal="center"/>
      <protection/>
    </xf>
    <xf numFmtId="0" fontId="5" fillId="0" borderId="119" xfId="58" applyFont="1" applyBorder="1" applyAlignment="1">
      <alignment horizontal="center"/>
      <protection/>
    </xf>
    <xf numFmtId="0" fontId="5" fillId="0" borderId="37" xfId="58" applyFont="1" applyBorder="1" applyAlignment="1">
      <alignment horizontal="center" vertical="center" wrapText="1"/>
      <protection/>
    </xf>
    <xf numFmtId="0" fontId="5" fillId="34" borderId="12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5" fillId="0" borderId="106" xfId="58" applyNumberFormat="1" applyFont="1" applyBorder="1" applyAlignment="1">
      <alignment horizontal="center" vertical="center"/>
      <protection/>
    </xf>
    <xf numFmtId="3" fontId="5" fillId="0" borderId="108" xfId="58" applyNumberFormat="1" applyFont="1" applyBorder="1" applyAlignment="1">
      <alignment horizontal="center" vertical="center"/>
      <protection/>
    </xf>
    <xf numFmtId="3" fontId="5" fillId="0" borderId="14" xfId="58" applyNumberFormat="1" applyFont="1" applyBorder="1" applyAlignment="1">
      <alignment horizontal="center" vertical="center"/>
      <protection/>
    </xf>
    <xf numFmtId="0" fontId="50" fillId="33" borderId="121" xfId="0" applyFont="1" applyFill="1" applyBorder="1" applyAlignment="1">
      <alignment horizontal="center"/>
    </xf>
    <xf numFmtId="0" fontId="50" fillId="33" borderId="76" xfId="0" applyFont="1" applyFill="1" applyBorder="1" applyAlignment="1">
      <alignment horizontal="center"/>
    </xf>
    <xf numFmtId="0" fontId="50" fillId="33" borderId="122" xfId="0" applyFont="1" applyFill="1" applyBorder="1" applyAlignment="1">
      <alignment horizontal="center"/>
    </xf>
    <xf numFmtId="0" fontId="50" fillId="33" borderId="54" xfId="0" applyFont="1" applyFill="1" applyBorder="1" applyAlignment="1">
      <alignment horizontal="center"/>
    </xf>
    <xf numFmtId="0" fontId="50" fillId="33" borderId="52" xfId="0" applyFont="1" applyFill="1" applyBorder="1" applyAlignment="1">
      <alignment horizontal="center"/>
    </xf>
    <xf numFmtId="0" fontId="50" fillId="33" borderId="53" xfId="0" applyFont="1" applyFill="1" applyBorder="1" applyAlignment="1">
      <alignment horizontal="center"/>
    </xf>
    <xf numFmtId="2" fontId="50" fillId="33" borderId="123" xfId="0" applyNumberFormat="1" applyFont="1" applyFill="1" applyBorder="1" applyAlignment="1">
      <alignment horizontal="center"/>
    </xf>
    <xf numFmtId="2" fontId="50" fillId="33" borderId="124" xfId="0" applyNumberFormat="1" applyFont="1" applyFill="1" applyBorder="1" applyAlignment="1">
      <alignment horizontal="center"/>
    </xf>
    <xf numFmtId="2" fontId="50" fillId="33" borderId="125" xfId="0" applyNumberFormat="1" applyFont="1" applyFill="1" applyBorder="1" applyAlignment="1">
      <alignment horizontal="center"/>
    </xf>
    <xf numFmtId="0" fontId="5" fillId="33" borderId="126" xfId="0" applyFont="1" applyFill="1" applyBorder="1" applyAlignment="1">
      <alignment horizontal="center" vertical="center"/>
    </xf>
    <xf numFmtId="0" fontId="5" fillId="33" borderId="1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121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0" fontId="6" fillId="33" borderId="122" xfId="0" applyFont="1" applyFill="1" applyBorder="1" applyAlignment="1">
      <alignment horizontal="center"/>
    </xf>
    <xf numFmtId="0" fontId="5" fillId="33" borderId="10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28" xfId="0" applyFont="1" applyFill="1" applyBorder="1" applyAlignment="1">
      <alignment horizontal="center"/>
    </xf>
    <xf numFmtId="0" fontId="5" fillId="33" borderId="108" xfId="0" applyFont="1" applyFill="1" applyBorder="1" applyAlignment="1">
      <alignment horizontal="center"/>
    </xf>
    <xf numFmtId="0" fontId="5" fillId="33" borderId="1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 vertical="center"/>
    </xf>
    <xf numFmtId="0" fontId="49" fillId="33" borderId="126" xfId="0" applyFont="1" applyFill="1" applyBorder="1" applyAlignment="1">
      <alignment horizontal="center" vertical="center"/>
    </xf>
    <xf numFmtId="0" fontId="49" fillId="33" borderId="127" xfId="0" applyFont="1" applyFill="1" applyBorder="1" applyAlignment="1">
      <alignment horizontal="center" vertical="center"/>
    </xf>
    <xf numFmtId="0" fontId="5" fillId="0" borderId="45" xfId="58" applyFont="1" applyBorder="1" applyAlignment="1">
      <alignment horizontal="center" vertical="center"/>
      <protection/>
    </xf>
    <xf numFmtId="0" fontId="5" fillId="0" borderId="47" xfId="58" applyFont="1" applyBorder="1" applyAlignment="1">
      <alignment horizontal="center" vertical="center"/>
      <protection/>
    </xf>
    <xf numFmtId="0" fontId="5" fillId="0" borderId="52" xfId="58" applyFont="1" applyBorder="1" applyAlignment="1">
      <alignment horizontal="center" vertical="center"/>
      <protection/>
    </xf>
    <xf numFmtId="0" fontId="5" fillId="0" borderId="53" xfId="58" applyFont="1" applyBorder="1" applyAlignment="1">
      <alignment horizontal="center" vertical="center"/>
      <protection/>
    </xf>
    <xf numFmtId="0" fontId="5" fillId="0" borderId="130" xfId="58" applyFont="1" applyBorder="1" applyAlignment="1">
      <alignment horizontal="center" vertical="center"/>
      <protection/>
    </xf>
    <xf numFmtId="0" fontId="5" fillId="0" borderId="131" xfId="58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132" xfId="58" applyFont="1" applyBorder="1" applyAlignment="1">
      <alignment horizontal="center" vertical="center"/>
      <protection/>
    </xf>
    <xf numFmtId="0" fontId="5" fillId="0" borderId="44" xfId="58" applyFont="1" applyBorder="1" applyAlignment="1">
      <alignment horizontal="center" vertical="center"/>
      <protection/>
    </xf>
    <xf numFmtId="0" fontId="5" fillId="0" borderId="46" xfId="58" applyFont="1" applyBorder="1" applyAlignment="1">
      <alignment horizontal="center" vertical="center"/>
      <protection/>
    </xf>
    <xf numFmtId="0" fontId="5" fillId="0" borderId="109" xfId="58" applyFont="1" applyBorder="1" applyAlignment="1">
      <alignment horizontal="center" vertical="center"/>
      <protection/>
    </xf>
    <xf numFmtId="0" fontId="5" fillId="0" borderId="103" xfId="58" applyFont="1" applyBorder="1" applyAlignment="1">
      <alignment horizontal="center" vertical="center"/>
      <protection/>
    </xf>
    <xf numFmtId="0" fontId="5" fillId="0" borderId="50" xfId="58" applyFont="1" applyBorder="1" applyAlignment="1">
      <alignment horizontal="center" vertical="center"/>
      <protection/>
    </xf>
    <xf numFmtId="0" fontId="5" fillId="0" borderId="117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03_15_IC-Sumarni pregled tabela_ElEn" xfId="57"/>
    <cellStyle name="Normal_EEB  I-XII  2005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5</v>
      </c>
    </row>
    <row r="3" s="1" customFormat="1" ht="12.75">
      <c r="AR3" s="1" t="s">
        <v>6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22</v>
      </c>
      <c r="B16" s="1"/>
      <c r="C16" s="1"/>
      <c r="D16" s="1"/>
    </row>
    <row r="17" spans="2:4" s="3" customFormat="1" ht="12.75">
      <c r="B17" s="1"/>
      <c r="C17" s="1"/>
      <c r="D17" s="1"/>
    </row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1" t="s">
        <v>8</v>
      </c>
      <c r="C22" s="101"/>
      <c r="D22" s="4"/>
      <c r="E22" s="4"/>
      <c r="F22" s="4"/>
      <c r="G22" s="4"/>
      <c r="H22" s="4"/>
    </row>
    <row r="23" spans="1:8" s="1" customFormat="1" ht="12.75">
      <c r="A23" s="1" t="s">
        <v>13</v>
      </c>
      <c r="C23" s="101"/>
      <c r="D23" s="4"/>
      <c r="E23" s="4"/>
      <c r="F23" s="4"/>
      <c r="G23" s="4"/>
      <c r="H23" s="4"/>
    </row>
    <row r="24" spans="4:8" s="1" customFormat="1" ht="12.75">
      <c r="D24" s="4"/>
      <c r="E24" s="4"/>
      <c r="F24" s="4"/>
      <c r="G24" s="4"/>
      <c r="H24" s="4"/>
    </row>
    <row r="25" spans="1:8" s="1" customFormat="1" ht="12.75">
      <c r="A25" s="1" t="s">
        <v>167</v>
      </c>
      <c r="C25" s="153">
        <v>2022</v>
      </c>
      <c r="D25" s="4"/>
      <c r="E25" s="4"/>
      <c r="F25" s="4"/>
      <c r="G25" s="4"/>
      <c r="H25" s="4"/>
    </row>
    <row r="26" spans="4:8" s="1" customFormat="1" ht="12.75">
      <c r="D26" s="4"/>
      <c r="E26" s="4"/>
      <c r="F26" s="4"/>
      <c r="G26" s="4"/>
      <c r="H26" s="4"/>
    </row>
    <row r="27" spans="1:8" s="1" customFormat="1" ht="12.75">
      <c r="A27" s="1" t="s">
        <v>9</v>
      </c>
      <c r="C27" s="101"/>
      <c r="D27" s="4"/>
      <c r="E27" s="4"/>
      <c r="F27" s="4"/>
      <c r="G27" s="4"/>
      <c r="H27" s="4"/>
    </row>
    <row r="28" spans="4:8" s="1" customFormat="1" ht="12.75">
      <c r="D28" s="4"/>
      <c r="E28" s="4"/>
      <c r="F28" s="4"/>
      <c r="G28" s="4"/>
      <c r="H28" s="4"/>
    </row>
    <row r="29" spans="1:8" s="1" customFormat="1" ht="12.75">
      <c r="A29" s="1" t="s">
        <v>10</v>
      </c>
      <c r="B29" s="1" t="s">
        <v>3</v>
      </c>
      <c r="C29" s="101"/>
      <c r="D29" s="4"/>
      <c r="E29" s="4"/>
      <c r="F29" s="4"/>
      <c r="G29" s="4"/>
      <c r="H29" s="4"/>
    </row>
    <row r="30" spans="4:8" s="1" customFormat="1" ht="12.75">
      <c r="D30" s="4"/>
      <c r="E30" s="4"/>
      <c r="F30" s="4"/>
      <c r="G30" s="4"/>
      <c r="H30" s="4"/>
    </row>
    <row r="31" spans="2:8" s="1" customFormat="1" ht="12.75">
      <c r="B31" s="1" t="s">
        <v>4</v>
      </c>
      <c r="C31" s="101"/>
      <c r="D31" s="4"/>
      <c r="E31" s="4"/>
      <c r="F31" s="4"/>
      <c r="G31" s="4"/>
      <c r="H31" s="4"/>
    </row>
    <row r="32" spans="4:8" s="1" customFormat="1" ht="12.75">
      <c r="D32" s="4"/>
      <c r="E32" s="4"/>
      <c r="F32" s="4"/>
      <c r="G32" s="4"/>
      <c r="H32" s="4"/>
    </row>
    <row r="33" spans="2:8" s="1" customFormat="1" ht="12.75">
      <c r="B33" s="1" t="s">
        <v>7</v>
      </c>
      <c r="C33" s="101"/>
      <c r="D33" s="4"/>
      <c r="E33" s="4"/>
      <c r="F33" s="4"/>
      <c r="G33" s="4"/>
      <c r="H33" s="4"/>
    </row>
    <row r="34" spans="4:8" s="1" customFormat="1" ht="12.75">
      <c r="D34" s="4"/>
      <c r="E34" s="4"/>
      <c r="F34" s="4"/>
      <c r="G34" s="4"/>
      <c r="H34" s="4"/>
    </row>
    <row r="35" spans="1:8" s="3" customFormat="1" ht="12.75">
      <c r="A35" s="3" t="s">
        <v>23</v>
      </c>
      <c r="C35" s="102"/>
      <c r="D35" s="6"/>
      <c r="E35" s="6"/>
      <c r="F35" s="6"/>
      <c r="G35" s="6"/>
      <c r="H35" s="6"/>
    </row>
    <row r="36" spans="4:8" s="3" customFormat="1" ht="12.75">
      <c r="D36" s="6"/>
      <c r="E36" s="6"/>
      <c r="F36" s="6"/>
      <c r="G36" s="6"/>
      <c r="H36" s="6"/>
    </row>
    <row r="37" spans="4:8" s="3" customFormat="1" ht="12.75">
      <c r="D37" s="6"/>
      <c r="E37" s="6"/>
      <c r="F37" s="6"/>
      <c r="G37" s="6"/>
      <c r="H37" s="6"/>
    </row>
    <row r="38" spans="1:8" s="3" customFormat="1" ht="12.75">
      <c r="A38" s="3" t="s">
        <v>11</v>
      </c>
      <c r="D38" s="6"/>
      <c r="E38" s="6"/>
      <c r="F38" s="6"/>
      <c r="G38" s="6"/>
      <c r="H38" s="6"/>
    </row>
    <row r="39" spans="1:8" s="3" customFormat="1" ht="12.75">
      <c r="A39" s="7" t="s">
        <v>12</v>
      </c>
      <c r="B39" s="5"/>
      <c r="C39" s="5"/>
      <c r="D39" s="6"/>
      <c r="E39" s="6"/>
      <c r="F39" s="6"/>
      <c r="G39" s="6"/>
      <c r="H39" s="6"/>
    </row>
    <row r="40" s="6" customFormat="1" ht="12.75">
      <c r="A40" s="8"/>
    </row>
    <row r="41" s="3" customFormat="1" ht="12.75">
      <c r="A41" s="13"/>
    </row>
    <row r="42" s="3" customFormat="1" ht="12.75">
      <c r="A42" s="13"/>
    </row>
    <row r="43" s="3" customFormat="1" ht="12.75">
      <c r="A43" s="13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18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5.7109375" style="70" customWidth="1"/>
    <col min="3" max="3" width="12.7109375" style="70" customWidth="1"/>
    <col min="4" max="27" width="6.7109375" style="70" customWidth="1"/>
    <col min="28" max="28" width="1.8515625" style="70" customWidth="1"/>
    <col min="29" max="31" width="9.140625" style="70" customWidth="1"/>
    <col min="32" max="32" width="13.00390625" style="70" customWidth="1"/>
    <col min="33" max="16384" width="9.140625" style="70" customWidth="1"/>
  </cols>
  <sheetData>
    <row r="1" spans="1:28" ht="12.75">
      <c r="A1" s="11" t="s">
        <v>24</v>
      </c>
      <c r="B1" s="12"/>
      <c r="C1" s="11"/>
      <c r="D1" s="10"/>
      <c r="E1" s="9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1"/>
      <c r="Y1" s="192"/>
      <c r="Z1" s="192"/>
      <c r="AA1" s="192"/>
      <c r="AB1" s="193"/>
    </row>
    <row r="2" spans="1:28" ht="12.75">
      <c r="A2" s="11"/>
      <c r="B2" s="12"/>
      <c r="C2" s="11"/>
      <c r="D2" s="10"/>
      <c r="E2" s="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1"/>
      <c r="Y2" s="192"/>
      <c r="Z2" s="192"/>
      <c r="AA2" s="192"/>
      <c r="AB2" s="193"/>
    </row>
    <row r="3" spans="1:28" ht="12.75">
      <c r="A3" s="9"/>
      <c r="B3" s="9" t="str">
        <f>+CONCATENATE('Poc.strana'!$A$22," ",'Poc.strana'!$C$22)</f>
        <v>Назив енергетског субјекта: </v>
      </c>
      <c r="C3" s="9"/>
      <c r="D3" s="10"/>
      <c r="E3" s="9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1"/>
      <c r="Y3" s="192"/>
      <c r="Z3" s="192"/>
      <c r="AA3" s="192"/>
      <c r="AB3" s="193"/>
    </row>
    <row r="4" spans="1:28" ht="12.75">
      <c r="A4" s="9"/>
      <c r="B4" s="9" t="str">
        <f>+CONCATENATE('Poc.strana'!$A$35," ",'Poc.strana'!$C$35)</f>
        <v>Датум обраде: </v>
      </c>
      <c r="C4" s="9"/>
      <c r="D4" s="10"/>
      <c r="E4" s="9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1"/>
      <c r="Y4" s="192"/>
      <c r="Z4" s="192"/>
      <c r="AA4" s="192"/>
      <c r="AB4" s="193"/>
    </row>
    <row r="5" spans="1:28" ht="12.75">
      <c r="A5" s="9"/>
      <c r="B5" s="248"/>
      <c r="C5" s="9"/>
      <c r="D5" s="9"/>
      <c r="E5" s="9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</row>
    <row r="6" spans="1:28" ht="12.75">
      <c r="A6" s="9"/>
      <c r="B6" s="248"/>
      <c r="C6" s="9"/>
      <c r="D6" s="9"/>
      <c r="E6" s="9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</row>
    <row r="7" spans="1:28" ht="12.75">
      <c r="A7" s="193"/>
      <c r="B7" s="424" t="str">
        <f>CONCATENATE("Табела ЕТ-4-12.1. СТРУКТУРА КУПАЦА ПО МЕСЕЧНОЈ ПОТРОШЊИ У КАТЕГОРИЈИ ШИРОКА ПОТРОШЊА - ДОМАЋИНСТВА У "," ",'Poc.strana'!C25,". ГОДИНИ")</f>
        <v>Табела ЕТ-4-12.1. СТРУКТУРА КУПАЦА ПО МЕСЕЧНОЈ ПОТРОШЊИ У КАТЕГОРИЈИ ШИРОКА ПОТРОШЊА - ДОМАЋИНСТВА У  2022. ГОДИНИ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193"/>
    </row>
    <row r="8" spans="1:28" ht="13.5" thickBot="1">
      <c r="A8" s="19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</row>
    <row r="9" spans="1:28" ht="13.5" thickTop="1">
      <c r="A9" s="193"/>
      <c r="B9" s="195"/>
      <c r="C9" s="196" t="s">
        <v>140</v>
      </c>
      <c r="D9" s="196"/>
      <c r="E9" s="196"/>
      <c r="F9" s="196"/>
      <c r="G9" s="196"/>
      <c r="H9" s="196"/>
      <c r="I9" s="196"/>
      <c r="J9" s="428"/>
      <c r="K9" s="428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  <c r="AB9" s="193"/>
    </row>
    <row r="10" spans="1:28" ht="12.75">
      <c r="A10" s="193"/>
      <c r="B10" s="416" t="s">
        <v>141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8"/>
      <c r="AB10" s="193"/>
    </row>
    <row r="11" spans="1:28" ht="25.5" customHeight="1" thickBot="1">
      <c r="A11" s="193"/>
      <c r="B11" s="419" t="s">
        <v>0</v>
      </c>
      <c r="C11" s="198" t="s">
        <v>142</v>
      </c>
      <c r="D11" s="413" t="s">
        <v>28</v>
      </c>
      <c r="E11" s="415"/>
      <c r="F11" s="413" t="s">
        <v>29</v>
      </c>
      <c r="G11" s="415"/>
      <c r="H11" s="413" t="s">
        <v>30</v>
      </c>
      <c r="I11" s="415"/>
      <c r="J11" s="413" t="s">
        <v>31</v>
      </c>
      <c r="K11" s="415"/>
      <c r="L11" s="413" t="s">
        <v>32</v>
      </c>
      <c r="M11" s="415"/>
      <c r="N11" s="413" t="s">
        <v>33</v>
      </c>
      <c r="O11" s="415"/>
      <c r="P11" s="413" t="s">
        <v>34</v>
      </c>
      <c r="Q11" s="415"/>
      <c r="R11" s="413" t="s">
        <v>35</v>
      </c>
      <c r="S11" s="415"/>
      <c r="T11" s="413" t="s">
        <v>36</v>
      </c>
      <c r="U11" s="415"/>
      <c r="V11" s="413" t="s">
        <v>37</v>
      </c>
      <c r="W11" s="415"/>
      <c r="X11" s="413" t="s">
        <v>38</v>
      </c>
      <c r="Y11" s="415"/>
      <c r="Z11" s="429" t="s">
        <v>39</v>
      </c>
      <c r="AA11" s="430"/>
      <c r="AB11" s="193"/>
    </row>
    <row r="12" spans="1:32" ht="24.75" customHeight="1" thickTop="1">
      <c r="A12" s="193"/>
      <c r="B12" s="420"/>
      <c r="C12" s="199" t="s">
        <v>143</v>
      </c>
      <c r="D12" s="200" t="s">
        <v>144</v>
      </c>
      <c r="E12" s="201" t="s">
        <v>145</v>
      </c>
      <c r="F12" s="200" t="s">
        <v>144</v>
      </c>
      <c r="G12" s="201" t="s">
        <v>145</v>
      </c>
      <c r="H12" s="200" t="s">
        <v>144</v>
      </c>
      <c r="I12" s="201" t="s">
        <v>145</v>
      </c>
      <c r="J12" s="200" t="s">
        <v>144</v>
      </c>
      <c r="K12" s="201" t="s">
        <v>145</v>
      </c>
      <c r="L12" s="200" t="s">
        <v>144</v>
      </c>
      <c r="M12" s="201" t="s">
        <v>145</v>
      </c>
      <c r="N12" s="200" t="s">
        <v>144</v>
      </c>
      <c r="O12" s="201" t="s">
        <v>145</v>
      </c>
      <c r="P12" s="200" t="s">
        <v>144</v>
      </c>
      <c r="Q12" s="201" t="s">
        <v>145</v>
      </c>
      <c r="R12" s="200" t="s">
        <v>144</v>
      </c>
      <c r="S12" s="201" t="s">
        <v>145</v>
      </c>
      <c r="T12" s="200" t="s">
        <v>144</v>
      </c>
      <c r="U12" s="201" t="s">
        <v>145</v>
      </c>
      <c r="V12" s="200" t="s">
        <v>144</v>
      </c>
      <c r="W12" s="201" t="s">
        <v>145</v>
      </c>
      <c r="X12" s="200" t="s">
        <v>144</v>
      </c>
      <c r="Y12" s="201" t="s">
        <v>145</v>
      </c>
      <c r="Z12" s="200" t="s">
        <v>144</v>
      </c>
      <c r="AA12" s="202" t="s">
        <v>145</v>
      </c>
      <c r="AB12" s="193"/>
      <c r="AC12" s="407" t="s">
        <v>396</v>
      </c>
      <c r="AD12" s="408"/>
      <c r="AE12" s="408"/>
      <c r="AF12" s="409"/>
    </row>
    <row r="13" spans="1:32" ht="12.75">
      <c r="A13" s="193"/>
      <c r="B13" s="203">
        <v>1</v>
      </c>
      <c r="C13" s="204">
        <v>0</v>
      </c>
      <c r="D13" s="205"/>
      <c r="E13" s="206"/>
      <c r="F13" s="205"/>
      <c r="G13" s="206"/>
      <c r="H13" s="205"/>
      <c r="I13" s="206"/>
      <c r="J13" s="205"/>
      <c r="K13" s="206"/>
      <c r="L13" s="205"/>
      <c r="M13" s="206"/>
      <c r="N13" s="205"/>
      <c r="O13" s="206"/>
      <c r="P13" s="205"/>
      <c r="Q13" s="206"/>
      <c r="R13" s="205"/>
      <c r="S13" s="206"/>
      <c r="T13" s="205"/>
      <c r="U13" s="206"/>
      <c r="V13" s="205"/>
      <c r="W13" s="206"/>
      <c r="X13" s="205"/>
      <c r="Y13" s="206"/>
      <c r="Z13" s="205"/>
      <c r="AA13" s="207"/>
      <c r="AB13" s="193"/>
      <c r="AC13" s="404" t="s">
        <v>395</v>
      </c>
      <c r="AD13" s="405"/>
      <c r="AE13" s="405"/>
      <c r="AF13" s="406"/>
    </row>
    <row r="14" spans="1:32" ht="13.5" thickBot="1">
      <c r="A14" s="193"/>
      <c r="B14" s="208">
        <v>2</v>
      </c>
      <c r="C14" s="209" t="s">
        <v>146</v>
      </c>
      <c r="D14" s="210"/>
      <c r="E14" s="211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210"/>
      <c r="Q14" s="211"/>
      <c r="R14" s="210"/>
      <c r="S14" s="211"/>
      <c r="T14" s="210"/>
      <c r="U14" s="211"/>
      <c r="V14" s="210"/>
      <c r="W14" s="211"/>
      <c r="X14" s="210"/>
      <c r="Y14" s="211"/>
      <c r="Z14" s="210"/>
      <c r="AA14" s="212"/>
      <c r="AB14" s="193"/>
      <c r="AC14" s="410">
        <f>_xlfn.IFERROR((E26+G26+I26+K26+M26+O26+Q26+S26+U26+W26+Y26+AA26)/(AVERAGE(D26,F26,H26,J26,L26,N26,P26,R26,T26,V26,X26,Z26))*1000000/12,0)</f>
        <v>0</v>
      </c>
      <c r="AD14" s="411"/>
      <c r="AE14" s="411"/>
      <c r="AF14" s="412"/>
    </row>
    <row r="15" spans="1:28" ht="13.5" thickTop="1">
      <c r="A15" s="193"/>
      <c r="B15" s="208">
        <v>3</v>
      </c>
      <c r="C15" s="209" t="s">
        <v>147</v>
      </c>
      <c r="D15" s="210"/>
      <c r="E15" s="211"/>
      <c r="F15" s="210"/>
      <c r="G15" s="211"/>
      <c r="H15" s="210"/>
      <c r="I15" s="211"/>
      <c r="J15" s="210"/>
      <c r="K15" s="211"/>
      <c r="L15" s="210"/>
      <c r="M15" s="211"/>
      <c r="N15" s="210"/>
      <c r="O15" s="211"/>
      <c r="P15" s="210"/>
      <c r="Q15" s="211"/>
      <c r="R15" s="210"/>
      <c r="S15" s="211"/>
      <c r="T15" s="210"/>
      <c r="U15" s="211"/>
      <c r="V15" s="210"/>
      <c r="W15" s="211"/>
      <c r="X15" s="210"/>
      <c r="Y15" s="211"/>
      <c r="Z15" s="210"/>
      <c r="AA15" s="212"/>
      <c r="AB15" s="193"/>
    </row>
    <row r="16" spans="1:28" ht="12.75">
      <c r="A16" s="193"/>
      <c r="B16" s="208">
        <v>4</v>
      </c>
      <c r="C16" s="209" t="s">
        <v>148</v>
      </c>
      <c r="D16" s="210"/>
      <c r="E16" s="211"/>
      <c r="F16" s="210"/>
      <c r="G16" s="211"/>
      <c r="H16" s="210"/>
      <c r="I16" s="211"/>
      <c r="J16" s="210"/>
      <c r="K16" s="211"/>
      <c r="L16" s="210"/>
      <c r="M16" s="211"/>
      <c r="N16" s="210"/>
      <c r="O16" s="211"/>
      <c r="P16" s="210"/>
      <c r="Q16" s="211"/>
      <c r="R16" s="210"/>
      <c r="S16" s="211"/>
      <c r="T16" s="210"/>
      <c r="U16" s="211"/>
      <c r="V16" s="210"/>
      <c r="W16" s="211"/>
      <c r="X16" s="210"/>
      <c r="Y16" s="211"/>
      <c r="Z16" s="210"/>
      <c r="AA16" s="212"/>
      <c r="AB16" s="193"/>
    </row>
    <row r="17" spans="1:28" ht="12.75">
      <c r="A17" s="193"/>
      <c r="B17" s="208">
        <v>5</v>
      </c>
      <c r="C17" s="209" t="s">
        <v>149</v>
      </c>
      <c r="D17" s="210"/>
      <c r="E17" s="211"/>
      <c r="F17" s="210"/>
      <c r="G17" s="211"/>
      <c r="H17" s="210"/>
      <c r="I17" s="211"/>
      <c r="J17" s="210"/>
      <c r="K17" s="211"/>
      <c r="L17" s="210"/>
      <c r="M17" s="211"/>
      <c r="N17" s="210"/>
      <c r="O17" s="211"/>
      <c r="P17" s="210"/>
      <c r="Q17" s="211"/>
      <c r="R17" s="210"/>
      <c r="S17" s="211"/>
      <c r="T17" s="210"/>
      <c r="U17" s="211"/>
      <c r="V17" s="210"/>
      <c r="W17" s="211"/>
      <c r="X17" s="210"/>
      <c r="Y17" s="211"/>
      <c r="Z17" s="210"/>
      <c r="AA17" s="212"/>
      <c r="AB17" s="193"/>
    </row>
    <row r="18" spans="1:28" ht="12.75">
      <c r="A18" s="193"/>
      <c r="B18" s="208">
        <v>6</v>
      </c>
      <c r="C18" s="209" t="s">
        <v>150</v>
      </c>
      <c r="D18" s="210"/>
      <c r="E18" s="211"/>
      <c r="F18" s="210"/>
      <c r="G18" s="211"/>
      <c r="H18" s="210"/>
      <c r="I18" s="211"/>
      <c r="J18" s="210"/>
      <c r="K18" s="211"/>
      <c r="L18" s="210"/>
      <c r="M18" s="211"/>
      <c r="N18" s="210"/>
      <c r="O18" s="211"/>
      <c r="P18" s="210"/>
      <c r="Q18" s="211"/>
      <c r="R18" s="210"/>
      <c r="S18" s="211"/>
      <c r="T18" s="210"/>
      <c r="U18" s="211"/>
      <c r="V18" s="210"/>
      <c r="W18" s="211"/>
      <c r="X18" s="210"/>
      <c r="Y18" s="211"/>
      <c r="Z18" s="210"/>
      <c r="AA18" s="212"/>
      <c r="AB18" s="193"/>
    </row>
    <row r="19" spans="1:28" ht="12.75">
      <c r="A19" s="193"/>
      <c r="B19" s="208">
        <v>7</v>
      </c>
      <c r="C19" s="209" t="s">
        <v>151</v>
      </c>
      <c r="D19" s="210"/>
      <c r="E19" s="211"/>
      <c r="F19" s="210"/>
      <c r="G19" s="211"/>
      <c r="H19" s="210"/>
      <c r="I19" s="211"/>
      <c r="J19" s="210"/>
      <c r="K19" s="211"/>
      <c r="L19" s="210"/>
      <c r="M19" s="211"/>
      <c r="N19" s="210"/>
      <c r="O19" s="211"/>
      <c r="P19" s="210"/>
      <c r="Q19" s="211"/>
      <c r="R19" s="210"/>
      <c r="S19" s="211"/>
      <c r="T19" s="210"/>
      <c r="U19" s="211"/>
      <c r="V19" s="210"/>
      <c r="W19" s="211"/>
      <c r="X19" s="210"/>
      <c r="Y19" s="211"/>
      <c r="Z19" s="210"/>
      <c r="AA19" s="212"/>
      <c r="AB19" s="193"/>
    </row>
    <row r="20" spans="1:28" ht="12.75">
      <c r="A20" s="193"/>
      <c r="B20" s="208">
        <v>8</v>
      </c>
      <c r="C20" s="209" t="s">
        <v>152</v>
      </c>
      <c r="D20" s="210"/>
      <c r="E20" s="211"/>
      <c r="F20" s="210"/>
      <c r="G20" s="211"/>
      <c r="H20" s="210"/>
      <c r="I20" s="211"/>
      <c r="J20" s="210"/>
      <c r="K20" s="211"/>
      <c r="L20" s="210"/>
      <c r="M20" s="211"/>
      <c r="N20" s="210"/>
      <c r="O20" s="211"/>
      <c r="P20" s="210"/>
      <c r="Q20" s="211"/>
      <c r="R20" s="210"/>
      <c r="S20" s="211"/>
      <c r="T20" s="210"/>
      <c r="U20" s="211"/>
      <c r="V20" s="210"/>
      <c r="W20" s="211"/>
      <c r="X20" s="210"/>
      <c r="Y20" s="211"/>
      <c r="Z20" s="210"/>
      <c r="AA20" s="212"/>
      <c r="AB20" s="193"/>
    </row>
    <row r="21" spans="1:28" ht="12.75">
      <c r="A21" s="193"/>
      <c r="B21" s="208">
        <v>9</v>
      </c>
      <c r="C21" s="209" t="s">
        <v>153</v>
      </c>
      <c r="D21" s="210"/>
      <c r="E21" s="211"/>
      <c r="F21" s="210"/>
      <c r="G21" s="211"/>
      <c r="H21" s="210"/>
      <c r="I21" s="211"/>
      <c r="J21" s="210"/>
      <c r="K21" s="211"/>
      <c r="L21" s="210"/>
      <c r="M21" s="211"/>
      <c r="N21" s="210"/>
      <c r="O21" s="211"/>
      <c r="P21" s="210"/>
      <c r="Q21" s="211"/>
      <c r="R21" s="210"/>
      <c r="S21" s="211"/>
      <c r="T21" s="210"/>
      <c r="U21" s="211"/>
      <c r="V21" s="210"/>
      <c r="W21" s="211"/>
      <c r="X21" s="210"/>
      <c r="Y21" s="211"/>
      <c r="Z21" s="210"/>
      <c r="AA21" s="212"/>
      <c r="AB21" s="193"/>
    </row>
    <row r="22" spans="1:28" ht="12.75">
      <c r="A22" s="193"/>
      <c r="B22" s="208">
        <v>10</v>
      </c>
      <c r="C22" s="209" t="s">
        <v>154</v>
      </c>
      <c r="D22" s="210"/>
      <c r="E22" s="211"/>
      <c r="F22" s="210"/>
      <c r="G22" s="211"/>
      <c r="H22" s="210"/>
      <c r="I22" s="211"/>
      <c r="J22" s="210"/>
      <c r="K22" s="211"/>
      <c r="L22" s="210"/>
      <c r="M22" s="211"/>
      <c r="N22" s="210"/>
      <c r="O22" s="211"/>
      <c r="P22" s="210"/>
      <c r="Q22" s="211"/>
      <c r="R22" s="210"/>
      <c r="S22" s="211"/>
      <c r="T22" s="210"/>
      <c r="U22" s="211"/>
      <c r="V22" s="210"/>
      <c r="W22" s="211"/>
      <c r="X22" s="210"/>
      <c r="Y22" s="211"/>
      <c r="Z22" s="210"/>
      <c r="AA22" s="212"/>
      <c r="AB22" s="193"/>
    </row>
    <row r="23" spans="1:28" ht="12.75">
      <c r="A23" s="193"/>
      <c r="B23" s="208">
        <v>11</v>
      </c>
      <c r="C23" s="209" t="s">
        <v>155</v>
      </c>
      <c r="D23" s="210"/>
      <c r="E23" s="211"/>
      <c r="F23" s="210"/>
      <c r="G23" s="211"/>
      <c r="H23" s="210"/>
      <c r="I23" s="211"/>
      <c r="J23" s="210"/>
      <c r="K23" s="211"/>
      <c r="L23" s="210"/>
      <c r="M23" s="211"/>
      <c r="N23" s="210"/>
      <c r="O23" s="211"/>
      <c r="P23" s="210"/>
      <c r="Q23" s="211"/>
      <c r="R23" s="210"/>
      <c r="S23" s="211"/>
      <c r="T23" s="210"/>
      <c r="U23" s="211"/>
      <c r="V23" s="210"/>
      <c r="W23" s="211"/>
      <c r="X23" s="210"/>
      <c r="Y23" s="211"/>
      <c r="Z23" s="210"/>
      <c r="AA23" s="212"/>
      <c r="AB23" s="193"/>
    </row>
    <row r="24" spans="1:28" ht="12.75">
      <c r="A24" s="193"/>
      <c r="B24" s="208">
        <v>12</v>
      </c>
      <c r="C24" s="209" t="s">
        <v>156</v>
      </c>
      <c r="D24" s="210"/>
      <c r="E24" s="211"/>
      <c r="F24" s="210"/>
      <c r="G24" s="211"/>
      <c r="H24" s="210"/>
      <c r="I24" s="211"/>
      <c r="J24" s="210"/>
      <c r="K24" s="211"/>
      <c r="L24" s="210"/>
      <c r="M24" s="211"/>
      <c r="N24" s="210"/>
      <c r="O24" s="211"/>
      <c r="P24" s="210"/>
      <c r="Q24" s="211"/>
      <c r="R24" s="210"/>
      <c r="S24" s="211"/>
      <c r="T24" s="210"/>
      <c r="U24" s="211"/>
      <c r="V24" s="210"/>
      <c r="W24" s="211"/>
      <c r="X24" s="210"/>
      <c r="Y24" s="211"/>
      <c r="Z24" s="210"/>
      <c r="AA24" s="212"/>
      <c r="AB24" s="193"/>
    </row>
    <row r="25" spans="1:28" ht="12.75">
      <c r="A25" s="193"/>
      <c r="B25" s="213">
        <v>13</v>
      </c>
      <c r="C25" s="214">
        <v>1600</v>
      </c>
      <c r="D25" s="215"/>
      <c r="E25" s="216"/>
      <c r="F25" s="215"/>
      <c r="G25" s="216"/>
      <c r="H25" s="215"/>
      <c r="I25" s="216"/>
      <c r="J25" s="215"/>
      <c r="K25" s="216"/>
      <c r="L25" s="215"/>
      <c r="M25" s="216"/>
      <c r="N25" s="215"/>
      <c r="O25" s="216"/>
      <c r="P25" s="215"/>
      <c r="Q25" s="216"/>
      <c r="R25" s="215"/>
      <c r="S25" s="216"/>
      <c r="T25" s="215"/>
      <c r="U25" s="216"/>
      <c r="V25" s="215"/>
      <c r="W25" s="216"/>
      <c r="X25" s="215"/>
      <c r="Y25" s="216"/>
      <c r="Z25" s="215"/>
      <c r="AA25" s="217"/>
      <c r="AB25" s="193"/>
    </row>
    <row r="26" spans="1:29" ht="12.75">
      <c r="A26" s="193"/>
      <c r="B26" s="218"/>
      <c r="C26" s="219" t="s">
        <v>89</v>
      </c>
      <c r="D26" s="220">
        <f aca="true" t="shared" si="0" ref="D26:AA26">SUM(D13:D25)</f>
        <v>0</v>
      </c>
      <c r="E26" s="221">
        <f t="shared" si="0"/>
        <v>0</v>
      </c>
      <c r="F26" s="220">
        <f t="shared" si="0"/>
        <v>0</v>
      </c>
      <c r="G26" s="221">
        <f t="shared" si="0"/>
        <v>0</v>
      </c>
      <c r="H26" s="220">
        <f t="shared" si="0"/>
        <v>0</v>
      </c>
      <c r="I26" s="221">
        <f t="shared" si="0"/>
        <v>0</v>
      </c>
      <c r="J26" s="220">
        <f t="shared" si="0"/>
        <v>0</v>
      </c>
      <c r="K26" s="221">
        <f t="shared" si="0"/>
        <v>0</v>
      </c>
      <c r="L26" s="220">
        <f t="shared" si="0"/>
        <v>0</v>
      </c>
      <c r="M26" s="221">
        <f t="shared" si="0"/>
        <v>0</v>
      </c>
      <c r="N26" s="220">
        <f t="shared" si="0"/>
        <v>0</v>
      </c>
      <c r="O26" s="221">
        <f t="shared" si="0"/>
        <v>0</v>
      </c>
      <c r="P26" s="220">
        <f t="shared" si="0"/>
        <v>0</v>
      </c>
      <c r="Q26" s="221">
        <f t="shared" si="0"/>
        <v>0</v>
      </c>
      <c r="R26" s="220">
        <f t="shared" si="0"/>
        <v>0</v>
      </c>
      <c r="S26" s="221">
        <f t="shared" si="0"/>
        <v>0</v>
      </c>
      <c r="T26" s="220">
        <f t="shared" si="0"/>
        <v>0</v>
      </c>
      <c r="U26" s="221">
        <f t="shared" si="0"/>
        <v>0</v>
      </c>
      <c r="V26" s="220">
        <f t="shared" si="0"/>
        <v>0</v>
      </c>
      <c r="W26" s="221">
        <f t="shared" si="0"/>
        <v>0</v>
      </c>
      <c r="X26" s="220">
        <f t="shared" si="0"/>
        <v>0</v>
      </c>
      <c r="Y26" s="221">
        <f t="shared" si="0"/>
        <v>0</v>
      </c>
      <c r="Z26" s="220">
        <f t="shared" si="0"/>
        <v>0</v>
      </c>
      <c r="AA26" s="222">
        <f t="shared" si="0"/>
        <v>0</v>
      </c>
      <c r="AB26" s="193"/>
      <c r="AC26" s="333"/>
    </row>
    <row r="27" spans="1:28" ht="12.75">
      <c r="A27" s="193"/>
      <c r="B27" s="421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3"/>
      <c r="AB27" s="193"/>
    </row>
    <row r="28" spans="1:28" ht="12.75" customHeight="1">
      <c r="A28" s="193"/>
      <c r="B28" s="416" t="s">
        <v>157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8"/>
      <c r="AB28" s="193"/>
    </row>
    <row r="29" spans="1:28" ht="13.5" thickBot="1">
      <c r="A29" s="193"/>
      <c r="B29" s="419" t="s">
        <v>0</v>
      </c>
      <c r="C29" s="198" t="s">
        <v>142</v>
      </c>
      <c r="D29" s="413" t="s">
        <v>28</v>
      </c>
      <c r="E29" s="415"/>
      <c r="F29" s="413" t="s">
        <v>29</v>
      </c>
      <c r="G29" s="415"/>
      <c r="H29" s="413" t="s">
        <v>30</v>
      </c>
      <c r="I29" s="415"/>
      <c r="J29" s="413" t="s">
        <v>31</v>
      </c>
      <c r="K29" s="415"/>
      <c r="L29" s="413" t="s">
        <v>32</v>
      </c>
      <c r="M29" s="415"/>
      <c r="N29" s="413" t="s">
        <v>33</v>
      </c>
      <c r="O29" s="415"/>
      <c r="P29" s="413" t="s">
        <v>34</v>
      </c>
      <c r="Q29" s="415"/>
      <c r="R29" s="413" t="s">
        <v>35</v>
      </c>
      <c r="S29" s="415"/>
      <c r="T29" s="413" t="s">
        <v>36</v>
      </c>
      <c r="U29" s="415"/>
      <c r="V29" s="413" t="s">
        <v>37</v>
      </c>
      <c r="W29" s="415"/>
      <c r="X29" s="413" t="s">
        <v>38</v>
      </c>
      <c r="Y29" s="415"/>
      <c r="Z29" s="413" t="s">
        <v>39</v>
      </c>
      <c r="AA29" s="414"/>
      <c r="AB29" s="193"/>
    </row>
    <row r="30" spans="1:32" ht="26.25" thickTop="1">
      <c r="A30" s="193"/>
      <c r="B30" s="420"/>
      <c r="C30" s="199" t="s">
        <v>143</v>
      </c>
      <c r="D30" s="200" t="s">
        <v>144</v>
      </c>
      <c r="E30" s="201" t="s">
        <v>145</v>
      </c>
      <c r="F30" s="200" t="s">
        <v>144</v>
      </c>
      <c r="G30" s="201" t="s">
        <v>145</v>
      </c>
      <c r="H30" s="200" t="s">
        <v>144</v>
      </c>
      <c r="I30" s="201" t="s">
        <v>145</v>
      </c>
      <c r="J30" s="200" t="s">
        <v>144</v>
      </c>
      <c r="K30" s="201" t="s">
        <v>145</v>
      </c>
      <c r="L30" s="200" t="s">
        <v>144</v>
      </c>
      <c r="M30" s="201" t="s">
        <v>145</v>
      </c>
      <c r="N30" s="200" t="s">
        <v>144</v>
      </c>
      <c r="O30" s="201" t="s">
        <v>145</v>
      </c>
      <c r="P30" s="200" t="s">
        <v>144</v>
      </c>
      <c r="Q30" s="201" t="s">
        <v>145</v>
      </c>
      <c r="R30" s="200" t="s">
        <v>144</v>
      </c>
      <c r="S30" s="201" t="s">
        <v>145</v>
      </c>
      <c r="T30" s="200" t="s">
        <v>144</v>
      </c>
      <c r="U30" s="201" t="s">
        <v>145</v>
      </c>
      <c r="V30" s="200" t="s">
        <v>144</v>
      </c>
      <c r="W30" s="201" t="s">
        <v>145</v>
      </c>
      <c r="X30" s="200" t="s">
        <v>144</v>
      </c>
      <c r="Y30" s="201" t="s">
        <v>145</v>
      </c>
      <c r="Z30" s="200" t="s">
        <v>144</v>
      </c>
      <c r="AA30" s="202" t="s">
        <v>145</v>
      </c>
      <c r="AB30" s="193"/>
      <c r="AC30" s="407" t="s">
        <v>396</v>
      </c>
      <c r="AD30" s="408"/>
      <c r="AE30" s="408"/>
      <c r="AF30" s="409"/>
    </row>
    <row r="31" spans="1:32" ht="12.75">
      <c r="A31" s="193"/>
      <c r="B31" s="203">
        <v>1</v>
      </c>
      <c r="C31" s="204">
        <v>0</v>
      </c>
      <c r="D31" s="205"/>
      <c r="E31" s="206"/>
      <c r="F31" s="205"/>
      <c r="G31" s="206"/>
      <c r="H31" s="205"/>
      <c r="I31" s="206"/>
      <c r="J31" s="205"/>
      <c r="K31" s="206"/>
      <c r="L31" s="205"/>
      <c r="M31" s="206"/>
      <c r="N31" s="205"/>
      <c r="O31" s="206"/>
      <c r="P31" s="205"/>
      <c r="Q31" s="206"/>
      <c r="R31" s="205"/>
      <c r="S31" s="206"/>
      <c r="T31" s="205"/>
      <c r="U31" s="206"/>
      <c r="V31" s="205"/>
      <c r="W31" s="206"/>
      <c r="X31" s="205"/>
      <c r="Y31" s="206"/>
      <c r="Z31" s="205"/>
      <c r="AA31" s="207"/>
      <c r="AB31" s="193"/>
      <c r="AC31" s="404" t="s">
        <v>397</v>
      </c>
      <c r="AD31" s="405"/>
      <c r="AE31" s="405"/>
      <c r="AF31" s="406"/>
    </row>
    <row r="32" spans="1:32" ht="13.5" thickBot="1">
      <c r="A32" s="193"/>
      <c r="B32" s="208">
        <v>2</v>
      </c>
      <c r="C32" s="209" t="s">
        <v>146</v>
      </c>
      <c r="D32" s="210"/>
      <c r="E32" s="211"/>
      <c r="F32" s="210"/>
      <c r="G32" s="211"/>
      <c r="H32" s="210"/>
      <c r="I32" s="211"/>
      <c r="J32" s="210"/>
      <c r="K32" s="211"/>
      <c r="L32" s="210"/>
      <c r="M32" s="211"/>
      <c r="N32" s="210"/>
      <c r="O32" s="211"/>
      <c r="P32" s="210"/>
      <c r="Q32" s="211"/>
      <c r="R32" s="210"/>
      <c r="S32" s="211"/>
      <c r="T32" s="210"/>
      <c r="U32" s="211"/>
      <c r="V32" s="210"/>
      <c r="W32" s="211"/>
      <c r="X32" s="210"/>
      <c r="Y32" s="211"/>
      <c r="Z32" s="210"/>
      <c r="AA32" s="212"/>
      <c r="AB32" s="193"/>
      <c r="AC32" s="410">
        <f>_xlfn.IFERROR((E44+G44+I44+K44+M44+O44+Q44+S44+U44+W44+Y44+AA44)/(AVERAGE(D44,F44,H44,J44,L44,N44,P44,R44,T44,V44,X44,Z44))*1000000/12,0)</f>
        <v>0</v>
      </c>
      <c r="AD32" s="411"/>
      <c r="AE32" s="411"/>
      <c r="AF32" s="412"/>
    </row>
    <row r="33" spans="1:28" ht="13.5" thickTop="1">
      <c r="A33" s="193"/>
      <c r="B33" s="208">
        <v>3</v>
      </c>
      <c r="C33" s="209" t="s">
        <v>147</v>
      </c>
      <c r="D33" s="210"/>
      <c r="E33" s="211"/>
      <c r="F33" s="210"/>
      <c r="G33" s="211"/>
      <c r="H33" s="210"/>
      <c r="I33" s="211"/>
      <c r="J33" s="210"/>
      <c r="K33" s="211"/>
      <c r="L33" s="210"/>
      <c r="M33" s="211"/>
      <c r="N33" s="210"/>
      <c r="O33" s="211"/>
      <c r="P33" s="210"/>
      <c r="Q33" s="211"/>
      <c r="R33" s="210"/>
      <c r="S33" s="211"/>
      <c r="T33" s="210"/>
      <c r="U33" s="211"/>
      <c r="V33" s="210"/>
      <c r="W33" s="211"/>
      <c r="X33" s="210"/>
      <c r="Y33" s="211"/>
      <c r="Z33" s="210"/>
      <c r="AA33" s="212"/>
      <c r="AB33" s="193"/>
    </row>
    <row r="34" spans="1:28" ht="12.75">
      <c r="A34" s="193"/>
      <c r="B34" s="208">
        <v>4</v>
      </c>
      <c r="C34" s="209" t="s">
        <v>148</v>
      </c>
      <c r="D34" s="210"/>
      <c r="E34" s="211"/>
      <c r="F34" s="210"/>
      <c r="G34" s="211"/>
      <c r="H34" s="210"/>
      <c r="I34" s="211"/>
      <c r="J34" s="210"/>
      <c r="K34" s="211"/>
      <c r="L34" s="210"/>
      <c r="M34" s="211"/>
      <c r="N34" s="210"/>
      <c r="O34" s="211"/>
      <c r="P34" s="210"/>
      <c r="Q34" s="211"/>
      <c r="R34" s="210"/>
      <c r="S34" s="211"/>
      <c r="T34" s="210"/>
      <c r="U34" s="211"/>
      <c r="V34" s="210"/>
      <c r="W34" s="211"/>
      <c r="X34" s="210"/>
      <c r="Y34" s="211"/>
      <c r="Z34" s="210"/>
      <c r="AA34" s="212"/>
      <c r="AB34" s="193"/>
    </row>
    <row r="35" spans="1:28" ht="12.75">
      <c r="A35" s="193"/>
      <c r="B35" s="208">
        <v>5</v>
      </c>
      <c r="C35" s="209" t="s">
        <v>149</v>
      </c>
      <c r="D35" s="210"/>
      <c r="E35" s="211"/>
      <c r="F35" s="210"/>
      <c r="G35" s="211"/>
      <c r="H35" s="210"/>
      <c r="I35" s="211"/>
      <c r="J35" s="210"/>
      <c r="K35" s="211"/>
      <c r="L35" s="210"/>
      <c r="M35" s="211"/>
      <c r="N35" s="210"/>
      <c r="O35" s="211"/>
      <c r="P35" s="210"/>
      <c r="Q35" s="211"/>
      <c r="R35" s="210"/>
      <c r="S35" s="211"/>
      <c r="T35" s="210"/>
      <c r="U35" s="211"/>
      <c r="V35" s="210"/>
      <c r="W35" s="211"/>
      <c r="X35" s="210"/>
      <c r="Y35" s="211"/>
      <c r="Z35" s="210"/>
      <c r="AA35" s="212"/>
      <c r="AB35" s="193"/>
    </row>
    <row r="36" spans="1:28" ht="12.75">
      <c r="A36" s="193"/>
      <c r="B36" s="208">
        <v>6</v>
      </c>
      <c r="C36" s="209" t="s">
        <v>150</v>
      </c>
      <c r="D36" s="210"/>
      <c r="E36" s="211"/>
      <c r="F36" s="210"/>
      <c r="G36" s="211"/>
      <c r="H36" s="210"/>
      <c r="I36" s="211"/>
      <c r="J36" s="210"/>
      <c r="K36" s="211"/>
      <c r="L36" s="210"/>
      <c r="M36" s="211"/>
      <c r="N36" s="210"/>
      <c r="O36" s="211"/>
      <c r="P36" s="210"/>
      <c r="Q36" s="211"/>
      <c r="R36" s="210"/>
      <c r="S36" s="211"/>
      <c r="T36" s="210"/>
      <c r="U36" s="211"/>
      <c r="V36" s="210"/>
      <c r="W36" s="211"/>
      <c r="X36" s="210"/>
      <c r="Y36" s="211"/>
      <c r="Z36" s="210"/>
      <c r="AA36" s="212"/>
      <c r="AB36" s="193"/>
    </row>
    <row r="37" spans="1:28" ht="12.75">
      <c r="A37" s="193"/>
      <c r="B37" s="208">
        <v>7</v>
      </c>
      <c r="C37" s="209" t="s">
        <v>151</v>
      </c>
      <c r="D37" s="210"/>
      <c r="E37" s="211"/>
      <c r="F37" s="210"/>
      <c r="G37" s="211"/>
      <c r="H37" s="210"/>
      <c r="I37" s="211"/>
      <c r="J37" s="210"/>
      <c r="K37" s="211"/>
      <c r="L37" s="210"/>
      <c r="M37" s="211"/>
      <c r="N37" s="210"/>
      <c r="O37" s="211"/>
      <c r="P37" s="210"/>
      <c r="Q37" s="211"/>
      <c r="R37" s="210"/>
      <c r="S37" s="211"/>
      <c r="T37" s="210"/>
      <c r="U37" s="211"/>
      <c r="V37" s="210"/>
      <c r="W37" s="211"/>
      <c r="X37" s="210"/>
      <c r="Y37" s="211"/>
      <c r="Z37" s="210"/>
      <c r="AA37" s="212"/>
      <c r="AB37" s="193"/>
    </row>
    <row r="38" spans="1:28" ht="12.75">
      <c r="A38" s="193"/>
      <c r="B38" s="208">
        <v>8</v>
      </c>
      <c r="C38" s="209" t="s">
        <v>152</v>
      </c>
      <c r="D38" s="210"/>
      <c r="E38" s="211"/>
      <c r="F38" s="210"/>
      <c r="G38" s="211"/>
      <c r="H38" s="210"/>
      <c r="I38" s="211"/>
      <c r="J38" s="210"/>
      <c r="K38" s="211"/>
      <c r="L38" s="210"/>
      <c r="M38" s="211"/>
      <c r="N38" s="210"/>
      <c r="O38" s="211"/>
      <c r="P38" s="210"/>
      <c r="Q38" s="211"/>
      <c r="R38" s="210"/>
      <c r="S38" s="211"/>
      <c r="T38" s="210"/>
      <c r="U38" s="211"/>
      <c r="V38" s="210"/>
      <c r="W38" s="211"/>
      <c r="X38" s="210"/>
      <c r="Y38" s="211"/>
      <c r="Z38" s="210"/>
      <c r="AA38" s="212"/>
      <c r="AB38" s="193"/>
    </row>
    <row r="39" spans="1:28" ht="12.75">
      <c r="A39" s="193"/>
      <c r="B39" s="208">
        <v>9</v>
      </c>
      <c r="C39" s="209" t="s">
        <v>153</v>
      </c>
      <c r="D39" s="210"/>
      <c r="E39" s="211"/>
      <c r="F39" s="210"/>
      <c r="G39" s="211"/>
      <c r="H39" s="210"/>
      <c r="I39" s="211"/>
      <c r="J39" s="210"/>
      <c r="K39" s="211"/>
      <c r="L39" s="210"/>
      <c r="M39" s="211"/>
      <c r="N39" s="210"/>
      <c r="O39" s="211"/>
      <c r="P39" s="210"/>
      <c r="Q39" s="211"/>
      <c r="R39" s="210"/>
      <c r="S39" s="211"/>
      <c r="T39" s="210"/>
      <c r="U39" s="211"/>
      <c r="V39" s="210"/>
      <c r="W39" s="211"/>
      <c r="X39" s="210"/>
      <c r="Y39" s="211"/>
      <c r="Z39" s="210"/>
      <c r="AA39" s="212"/>
      <c r="AB39" s="193"/>
    </row>
    <row r="40" spans="1:28" ht="12.75">
      <c r="A40" s="193"/>
      <c r="B40" s="208">
        <v>10</v>
      </c>
      <c r="C40" s="209" t="s">
        <v>154</v>
      </c>
      <c r="D40" s="210"/>
      <c r="E40" s="211"/>
      <c r="F40" s="210"/>
      <c r="G40" s="211"/>
      <c r="H40" s="210"/>
      <c r="I40" s="211"/>
      <c r="J40" s="210"/>
      <c r="K40" s="211"/>
      <c r="L40" s="210"/>
      <c r="M40" s="211"/>
      <c r="N40" s="210"/>
      <c r="O40" s="211"/>
      <c r="P40" s="210"/>
      <c r="Q40" s="211"/>
      <c r="R40" s="210"/>
      <c r="S40" s="211"/>
      <c r="T40" s="210"/>
      <c r="U40" s="211"/>
      <c r="V40" s="210"/>
      <c r="W40" s="211"/>
      <c r="X40" s="210"/>
      <c r="Y40" s="211"/>
      <c r="Z40" s="210"/>
      <c r="AA40" s="212"/>
      <c r="AB40" s="193"/>
    </row>
    <row r="41" spans="1:28" ht="12.75">
      <c r="A41" s="193"/>
      <c r="B41" s="208">
        <v>11</v>
      </c>
      <c r="C41" s="209" t="s">
        <v>155</v>
      </c>
      <c r="D41" s="210"/>
      <c r="E41" s="211"/>
      <c r="F41" s="210"/>
      <c r="G41" s="211"/>
      <c r="H41" s="210"/>
      <c r="I41" s="211"/>
      <c r="J41" s="210"/>
      <c r="K41" s="211"/>
      <c r="L41" s="210"/>
      <c r="M41" s="211"/>
      <c r="N41" s="210"/>
      <c r="O41" s="211"/>
      <c r="P41" s="210"/>
      <c r="Q41" s="211"/>
      <c r="R41" s="210"/>
      <c r="S41" s="211"/>
      <c r="T41" s="210"/>
      <c r="U41" s="211"/>
      <c r="V41" s="210"/>
      <c r="W41" s="211"/>
      <c r="X41" s="210"/>
      <c r="Y41" s="211"/>
      <c r="Z41" s="210"/>
      <c r="AA41" s="212"/>
      <c r="AB41" s="193"/>
    </row>
    <row r="42" spans="1:28" ht="12.75">
      <c r="A42" s="193"/>
      <c r="B42" s="208">
        <v>12</v>
      </c>
      <c r="C42" s="209" t="s">
        <v>156</v>
      </c>
      <c r="D42" s="210"/>
      <c r="E42" s="211"/>
      <c r="F42" s="210"/>
      <c r="G42" s="211"/>
      <c r="H42" s="210"/>
      <c r="I42" s="211"/>
      <c r="J42" s="210"/>
      <c r="K42" s="211"/>
      <c r="L42" s="210"/>
      <c r="M42" s="211"/>
      <c r="N42" s="210"/>
      <c r="O42" s="211"/>
      <c r="P42" s="210"/>
      <c r="Q42" s="211"/>
      <c r="R42" s="210"/>
      <c r="S42" s="211"/>
      <c r="T42" s="210"/>
      <c r="U42" s="211"/>
      <c r="V42" s="210"/>
      <c r="W42" s="211"/>
      <c r="X42" s="210"/>
      <c r="Y42" s="211"/>
      <c r="Z42" s="210"/>
      <c r="AA42" s="212"/>
      <c r="AB42" s="193"/>
    </row>
    <row r="43" spans="1:28" ht="12.75">
      <c r="A43" s="193"/>
      <c r="B43" s="213">
        <v>13</v>
      </c>
      <c r="C43" s="214">
        <v>1600</v>
      </c>
      <c r="D43" s="215"/>
      <c r="E43" s="216"/>
      <c r="F43" s="215"/>
      <c r="G43" s="216"/>
      <c r="H43" s="215"/>
      <c r="I43" s="216"/>
      <c r="J43" s="215"/>
      <c r="K43" s="216"/>
      <c r="L43" s="215"/>
      <c r="M43" s="216"/>
      <c r="N43" s="215"/>
      <c r="O43" s="216"/>
      <c r="P43" s="215"/>
      <c r="Q43" s="216"/>
      <c r="R43" s="215"/>
      <c r="S43" s="216"/>
      <c r="T43" s="215"/>
      <c r="U43" s="216"/>
      <c r="V43" s="215"/>
      <c r="W43" s="216"/>
      <c r="X43" s="215"/>
      <c r="Y43" s="216"/>
      <c r="Z43" s="215"/>
      <c r="AA43" s="217"/>
      <c r="AB43" s="193"/>
    </row>
    <row r="44" spans="1:28" ht="12.75">
      <c r="A44" s="193"/>
      <c r="B44" s="218"/>
      <c r="C44" s="219" t="s">
        <v>89</v>
      </c>
      <c r="D44" s="220">
        <f aca="true" t="shared" si="1" ref="D44:AA44">SUM(D31:D43)</f>
        <v>0</v>
      </c>
      <c r="E44" s="221">
        <f t="shared" si="1"/>
        <v>0</v>
      </c>
      <c r="F44" s="220">
        <f t="shared" si="1"/>
        <v>0</v>
      </c>
      <c r="G44" s="221">
        <f t="shared" si="1"/>
        <v>0</v>
      </c>
      <c r="H44" s="220">
        <f t="shared" si="1"/>
        <v>0</v>
      </c>
      <c r="I44" s="221">
        <f t="shared" si="1"/>
        <v>0</v>
      </c>
      <c r="J44" s="220">
        <f t="shared" si="1"/>
        <v>0</v>
      </c>
      <c r="K44" s="221">
        <f t="shared" si="1"/>
        <v>0</v>
      </c>
      <c r="L44" s="220">
        <f t="shared" si="1"/>
        <v>0</v>
      </c>
      <c r="M44" s="221">
        <f t="shared" si="1"/>
        <v>0</v>
      </c>
      <c r="N44" s="220">
        <f t="shared" si="1"/>
        <v>0</v>
      </c>
      <c r="O44" s="221">
        <f t="shared" si="1"/>
        <v>0</v>
      </c>
      <c r="P44" s="220">
        <f t="shared" si="1"/>
        <v>0</v>
      </c>
      <c r="Q44" s="221">
        <f t="shared" si="1"/>
        <v>0</v>
      </c>
      <c r="R44" s="220">
        <f t="shared" si="1"/>
        <v>0</v>
      </c>
      <c r="S44" s="221">
        <f t="shared" si="1"/>
        <v>0</v>
      </c>
      <c r="T44" s="220">
        <f t="shared" si="1"/>
        <v>0</v>
      </c>
      <c r="U44" s="221">
        <f t="shared" si="1"/>
        <v>0</v>
      </c>
      <c r="V44" s="220">
        <f t="shared" si="1"/>
        <v>0</v>
      </c>
      <c r="W44" s="221">
        <f t="shared" si="1"/>
        <v>0</v>
      </c>
      <c r="X44" s="220">
        <f t="shared" si="1"/>
        <v>0</v>
      </c>
      <c r="Y44" s="221">
        <f t="shared" si="1"/>
        <v>0</v>
      </c>
      <c r="Z44" s="220">
        <f t="shared" si="1"/>
        <v>0</v>
      </c>
      <c r="AA44" s="222">
        <f t="shared" si="1"/>
        <v>0</v>
      </c>
      <c r="AB44" s="193"/>
    </row>
    <row r="45" spans="1:28" ht="12.75">
      <c r="A45" s="193"/>
      <c r="B45" s="421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3"/>
      <c r="AB45" s="193"/>
    </row>
    <row r="46" spans="1:28" ht="12.75" customHeight="1">
      <c r="A46" s="193"/>
      <c r="B46" s="416" t="s">
        <v>158</v>
      </c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8"/>
      <c r="AB46" s="193"/>
    </row>
    <row r="47" spans="1:28" ht="13.5" thickBot="1">
      <c r="A47" s="193"/>
      <c r="B47" s="419" t="s">
        <v>0</v>
      </c>
      <c r="C47" s="198" t="s">
        <v>142</v>
      </c>
      <c r="D47" s="413" t="s">
        <v>28</v>
      </c>
      <c r="E47" s="415"/>
      <c r="F47" s="413" t="s">
        <v>29</v>
      </c>
      <c r="G47" s="415"/>
      <c r="H47" s="413" t="s">
        <v>30</v>
      </c>
      <c r="I47" s="415"/>
      <c r="J47" s="413" t="s">
        <v>31</v>
      </c>
      <c r="K47" s="415"/>
      <c r="L47" s="413" t="s">
        <v>32</v>
      </c>
      <c r="M47" s="415"/>
      <c r="N47" s="413" t="s">
        <v>33</v>
      </c>
      <c r="O47" s="415"/>
      <c r="P47" s="413" t="s">
        <v>34</v>
      </c>
      <c r="Q47" s="415"/>
      <c r="R47" s="413" t="s">
        <v>35</v>
      </c>
      <c r="S47" s="415"/>
      <c r="T47" s="413" t="s">
        <v>36</v>
      </c>
      <c r="U47" s="415"/>
      <c r="V47" s="413" t="s">
        <v>37</v>
      </c>
      <c r="W47" s="415"/>
      <c r="X47" s="413" t="s">
        <v>38</v>
      </c>
      <c r="Y47" s="415"/>
      <c r="Z47" s="413" t="s">
        <v>39</v>
      </c>
      <c r="AA47" s="414"/>
      <c r="AB47" s="193"/>
    </row>
    <row r="48" spans="1:32" ht="26.25" thickTop="1">
      <c r="A48" s="193"/>
      <c r="B48" s="420"/>
      <c r="C48" s="199" t="s">
        <v>143</v>
      </c>
      <c r="D48" s="200" t="s">
        <v>144</v>
      </c>
      <c r="E48" s="201" t="s">
        <v>145</v>
      </c>
      <c r="F48" s="200" t="s">
        <v>144</v>
      </c>
      <c r="G48" s="201" t="s">
        <v>145</v>
      </c>
      <c r="H48" s="200" t="s">
        <v>144</v>
      </c>
      <c r="I48" s="201" t="s">
        <v>145</v>
      </c>
      <c r="J48" s="200" t="s">
        <v>144</v>
      </c>
      <c r="K48" s="201" t="s">
        <v>145</v>
      </c>
      <c r="L48" s="200" t="s">
        <v>144</v>
      </c>
      <c r="M48" s="201" t="s">
        <v>145</v>
      </c>
      <c r="N48" s="200" t="s">
        <v>144</v>
      </c>
      <c r="O48" s="201" t="s">
        <v>145</v>
      </c>
      <c r="P48" s="200" t="s">
        <v>144</v>
      </c>
      <c r="Q48" s="201" t="s">
        <v>145</v>
      </c>
      <c r="R48" s="200" t="s">
        <v>144</v>
      </c>
      <c r="S48" s="201" t="s">
        <v>145</v>
      </c>
      <c r="T48" s="200" t="s">
        <v>144</v>
      </c>
      <c r="U48" s="201" t="s">
        <v>145</v>
      </c>
      <c r="V48" s="200" t="s">
        <v>144</v>
      </c>
      <c r="W48" s="201" t="s">
        <v>145</v>
      </c>
      <c r="X48" s="200" t="s">
        <v>144</v>
      </c>
      <c r="Y48" s="201" t="s">
        <v>145</v>
      </c>
      <c r="Z48" s="200" t="s">
        <v>144</v>
      </c>
      <c r="AA48" s="202" t="s">
        <v>145</v>
      </c>
      <c r="AB48" s="193"/>
      <c r="AC48" s="407" t="s">
        <v>396</v>
      </c>
      <c r="AD48" s="408"/>
      <c r="AE48" s="408"/>
      <c r="AF48" s="409"/>
    </row>
    <row r="49" spans="1:32" ht="12.75">
      <c r="A49" s="193"/>
      <c r="B49" s="203">
        <v>1</v>
      </c>
      <c r="C49" s="204">
        <v>0</v>
      </c>
      <c r="D49" s="223">
        <f aca="true" t="shared" si="2" ref="D49:AA49">D13+D31</f>
        <v>0</v>
      </c>
      <c r="E49" s="224">
        <f t="shared" si="2"/>
        <v>0</v>
      </c>
      <c r="F49" s="223">
        <f t="shared" si="2"/>
        <v>0</v>
      </c>
      <c r="G49" s="224">
        <f t="shared" si="2"/>
        <v>0</v>
      </c>
      <c r="H49" s="223">
        <f t="shared" si="2"/>
        <v>0</v>
      </c>
      <c r="I49" s="224">
        <f t="shared" si="2"/>
        <v>0</v>
      </c>
      <c r="J49" s="223">
        <f t="shared" si="2"/>
        <v>0</v>
      </c>
      <c r="K49" s="224">
        <f t="shared" si="2"/>
        <v>0</v>
      </c>
      <c r="L49" s="223">
        <f t="shared" si="2"/>
        <v>0</v>
      </c>
      <c r="M49" s="224">
        <f t="shared" si="2"/>
        <v>0</v>
      </c>
      <c r="N49" s="223">
        <f t="shared" si="2"/>
        <v>0</v>
      </c>
      <c r="O49" s="224">
        <f t="shared" si="2"/>
        <v>0</v>
      </c>
      <c r="P49" s="223">
        <f t="shared" si="2"/>
        <v>0</v>
      </c>
      <c r="Q49" s="224">
        <f t="shared" si="2"/>
        <v>0</v>
      </c>
      <c r="R49" s="223">
        <f t="shared" si="2"/>
        <v>0</v>
      </c>
      <c r="S49" s="224">
        <f t="shared" si="2"/>
        <v>0</v>
      </c>
      <c r="T49" s="223">
        <f t="shared" si="2"/>
        <v>0</v>
      </c>
      <c r="U49" s="224">
        <f t="shared" si="2"/>
        <v>0</v>
      </c>
      <c r="V49" s="223">
        <f t="shared" si="2"/>
        <v>0</v>
      </c>
      <c r="W49" s="224">
        <f t="shared" si="2"/>
        <v>0</v>
      </c>
      <c r="X49" s="223">
        <f t="shared" si="2"/>
        <v>0</v>
      </c>
      <c r="Y49" s="224">
        <f t="shared" si="2"/>
        <v>0</v>
      </c>
      <c r="Z49" s="223">
        <f t="shared" si="2"/>
        <v>0</v>
      </c>
      <c r="AA49" s="225">
        <f t="shared" si="2"/>
        <v>0</v>
      </c>
      <c r="AB49" s="193"/>
      <c r="AC49" s="404" t="s">
        <v>158</v>
      </c>
      <c r="AD49" s="405"/>
      <c r="AE49" s="405"/>
      <c r="AF49" s="406"/>
    </row>
    <row r="50" spans="1:32" ht="13.5" thickBot="1">
      <c r="A50" s="193"/>
      <c r="B50" s="208">
        <v>2</v>
      </c>
      <c r="C50" s="209" t="s">
        <v>146</v>
      </c>
      <c r="D50" s="226">
        <f aca="true" t="shared" si="3" ref="D50:AA50">D14+D32</f>
        <v>0</v>
      </c>
      <c r="E50" s="227">
        <f t="shared" si="3"/>
        <v>0</v>
      </c>
      <c r="F50" s="226">
        <f t="shared" si="3"/>
        <v>0</v>
      </c>
      <c r="G50" s="227">
        <f t="shared" si="3"/>
        <v>0</v>
      </c>
      <c r="H50" s="226">
        <f t="shared" si="3"/>
        <v>0</v>
      </c>
      <c r="I50" s="227">
        <f t="shared" si="3"/>
        <v>0</v>
      </c>
      <c r="J50" s="226">
        <f t="shared" si="3"/>
        <v>0</v>
      </c>
      <c r="K50" s="227">
        <f t="shared" si="3"/>
        <v>0</v>
      </c>
      <c r="L50" s="226">
        <f t="shared" si="3"/>
        <v>0</v>
      </c>
      <c r="M50" s="227">
        <f t="shared" si="3"/>
        <v>0</v>
      </c>
      <c r="N50" s="226">
        <f t="shared" si="3"/>
        <v>0</v>
      </c>
      <c r="O50" s="227">
        <f t="shared" si="3"/>
        <v>0</v>
      </c>
      <c r="P50" s="226">
        <f t="shared" si="3"/>
        <v>0</v>
      </c>
      <c r="Q50" s="227">
        <f t="shared" si="3"/>
        <v>0</v>
      </c>
      <c r="R50" s="226">
        <f t="shared" si="3"/>
        <v>0</v>
      </c>
      <c r="S50" s="227">
        <f t="shared" si="3"/>
        <v>0</v>
      </c>
      <c r="T50" s="226">
        <f t="shared" si="3"/>
        <v>0</v>
      </c>
      <c r="U50" s="227">
        <f t="shared" si="3"/>
        <v>0</v>
      </c>
      <c r="V50" s="226">
        <f t="shared" si="3"/>
        <v>0</v>
      </c>
      <c r="W50" s="227">
        <f t="shared" si="3"/>
        <v>0</v>
      </c>
      <c r="X50" s="226">
        <f t="shared" si="3"/>
        <v>0</v>
      </c>
      <c r="Y50" s="227">
        <f t="shared" si="3"/>
        <v>0</v>
      </c>
      <c r="Z50" s="226">
        <f t="shared" si="3"/>
        <v>0</v>
      </c>
      <c r="AA50" s="228">
        <f t="shared" si="3"/>
        <v>0</v>
      </c>
      <c r="AB50" s="193"/>
      <c r="AC50" s="410">
        <f>_xlfn.IFERROR((E62+G62+I62+K62+M62+O62+Q62+S62+U62+W62+Y62+AA62)/(AVERAGE(D62,F62,H62,J62,L62,N62,P62,R62,T62,V62,X62,Z62))*1000000/12,0)</f>
        <v>0</v>
      </c>
      <c r="AD50" s="411"/>
      <c r="AE50" s="411"/>
      <c r="AF50" s="412"/>
    </row>
    <row r="51" spans="1:28" ht="13.5" thickTop="1">
      <c r="A51" s="193"/>
      <c r="B51" s="208">
        <v>3</v>
      </c>
      <c r="C51" s="209" t="s">
        <v>147</v>
      </c>
      <c r="D51" s="226">
        <f aca="true" t="shared" si="4" ref="D51:AA51">D15+D33</f>
        <v>0</v>
      </c>
      <c r="E51" s="227">
        <f t="shared" si="4"/>
        <v>0</v>
      </c>
      <c r="F51" s="226">
        <f t="shared" si="4"/>
        <v>0</v>
      </c>
      <c r="G51" s="227">
        <f t="shared" si="4"/>
        <v>0</v>
      </c>
      <c r="H51" s="226">
        <f t="shared" si="4"/>
        <v>0</v>
      </c>
      <c r="I51" s="227">
        <f t="shared" si="4"/>
        <v>0</v>
      </c>
      <c r="J51" s="226">
        <f t="shared" si="4"/>
        <v>0</v>
      </c>
      <c r="K51" s="227">
        <f t="shared" si="4"/>
        <v>0</v>
      </c>
      <c r="L51" s="226">
        <f t="shared" si="4"/>
        <v>0</v>
      </c>
      <c r="M51" s="227">
        <f t="shared" si="4"/>
        <v>0</v>
      </c>
      <c r="N51" s="226">
        <f t="shared" si="4"/>
        <v>0</v>
      </c>
      <c r="O51" s="227">
        <f t="shared" si="4"/>
        <v>0</v>
      </c>
      <c r="P51" s="226">
        <f t="shared" si="4"/>
        <v>0</v>
      </c>
      <c r="Q51" s="227">
        <f t="shared" si="4"/>
        <v>0</v>
      </c>
      <c r="R51" s="226">
        <f t="shared" si="4"/>
        <v>0</v>
      </c>
      <c r="S51" s="227">
        <f t="shared" si="4"/>
        <v>0</v>
      </c>
      <c r="T51" s="226">
        <f t="shared" si="4"/>
        <v>0</v>
      </c>
      <c r="U51" s="227">
        <f t="shared" si="4"/>
        <v>0</v>
      </c>
      <c r="V51" s="226">
        <f t="shared" si="4"/>
        <v>0</v>
      </c>
      <c r="W51" s="227">
        <f t="shared" si="4"/>
        <v>0</v>
      </c>
      <c r="X51" s="226">
        <f t="shared" si="4"/>
        <v>0</v>
      </c>
      <c r="Y51" s="227">
        <f t="shared" si="4"/>
        <v>0</v>
      </c>
      <c r="Z51" s="226">
        <f t="shared" si="4"/>
        <v>0</v>
      </c>
      <c r="AA51" s="228">
        <f t="shared" si="4"/>
        <v>0</v>
      </c>
      <c r="AB51" s="193"/>
    </row>
    <row r="52" spans="1:28" ht="12.75">
      <c r="A52" s="193"/>
      <c r="B52" s="208">
        <v>4</v>
      </c>
      <c r="C52" s="209" t="s">
        <v>148</v>
      </c>
      <c r="D52" s="226">
        <f aca="true" t="shared" si="5" ref="D52:AA52">D16+D34</f>
        <v>0</v>
      </c>
      <c r="E52" s="227">
        <f t="shared" si="5"/>
        <v>0</v>
      </c>
      <c r="F52" s="226">
        <f t="shared" si="5"/>
        <v>0</v>
      </c>
      <c r="G52" s="227">
        <f t="shared" si="5"/>
        <v>0</v>
      </c>
      <c r="H52" s="226">
        <f t="shared" si="5"/>
        <v>0</v>
      </c>
      <c r="I52" s="227">
        <f t="shared" si="5"/>
        <v>0</v>
      </c>
      <c r="J52" s="226">
        <f t="shared" si="5"/>
        <v>0</v>
      </c>
      <c r="K52" s="227">
        <f t="shared" si="5"/>
        <v>0</v>
      </c>
      <c r="L52" s="226">
        <f t="shared" si="5"/>
        <v>0</v>
      </c>
      <c r="M52" s="227">
        <f t="shared" si="5"/>
        <v>0</v>
      </c>
      <c r="N52" s="226">
        <f t="shared" si="5"/>
        <v>0</v>
      </c>
      <c r="O52" s="227">
        <f t="shared" si="5"/>
        <v>0</v>
      </c>
      <c r="P52" s="226">
        <f t="shared" si="5"/>
        <v>0</v>
      </c>
      <c r="Q52" s="227">
        <f t="shared" si="5"/>
        <v>0</v>
      </c>
      <c r="R52" s="226">
        <f t="shared" si="5"/>
        <v>0</v>
      </c>
      <c r="S52" s="227">
        <f t="shared" si="5"/>
        <v>0</v>
      </c>
      <c r="T52" s="226">
        <f t="shared" si="5"/>
        <v>0</v>
      </c>
      <c r="U52" s="227">
        <f t="shared" si="5"/>
        <v>0</v>
      </c>
      <c r="V52" s="226">
        <f t="shared" si="5"/>
        <v>0</v>
      </c>
      <c r="W52" s="227">
        <f t="shared" si="5"/>
        <v>0</v>
      </c>
      <c r="X52" s="226">
        <f t="shared" si="5"/>
        <v>0</v>
      </c>
      <c r="Y52" s="227">
        <f t="shared" si="5"/>
        <v>0</v>
      </c>
      <c r="Z52" s="226">
        <f t="shared" si="5"/>
        <v>0</v>
      </c>
      <c r="AA52" s="228">
        <f t="shared" si="5"/>
        <v>0</v>
      </c>
      <c r="AB52" s="193"/>
    </row>
    <row r="53" spans="1:28" ht="12.75">
      <c r="A53" s="193"/>
      <c r="B53" s="208">
        <v>5</v>
      </c>
      <c r="C53" s="209" t="s">
        <v>149</v>
      </c>
      <c r="D53" s="226">
        <f aca="true" t="shared" si="6" ref="D53:AA53">D17+D35</f>
        <v>0</v>
      </c>
      <c r="E53" s="227">
        <f t="shared" si="6"/>
        <v>0</v>
      </c>
      <c r="F53" s="226">
        <f t="shared" si="6"/>
        <v>0</v>
      </c>
      <c r="G53" s="227">
        <f t="shared" si="6"/>
        <v>0</v>
      </c>
      <c r="H53" s="226">
        <f t="shared" si="6"/>
        <v>0</v>
      </c>
      <c r="I53" s="227">
        <f t="shared" si="6"/>
        <v>0</v>
      </c>
      <c r="J53" s="226">
        <f t="shared" si="6"/>
        <v>0</v>
      </c>
      <c r="K53" s="227">
        <f t="shared" si="6"/>
        <v>0</v>
      </c>
      <c r="L53" s="226">
        <f t="shared" si="6"/>
        <v>0</v>
      </c>
      <c r="M53" s="227">
        <f t="shared" si="6"/>
        <v>0</v>
      </c>
      <c r="N53" s="226">
        <f t="shared" si="6"/>
        <v>0</v>
      </c>
      <c r="O53" s="227">
        <f t="shared" si="6"/>
        <v>0</v>
      </c>
      <c r="P53" s="226">
        <f t="shared" si="6"/>
        <v>0</v>
      </c>
      <c r="Q53" s="227">
        <f t="shared" si="6"/>
        <v>0</v>
      </c>
      <c r="R53" s="226">
        <f t="shared" si="6"/>
        <v>0</v>
      </c>
      <c r="S53" s="227">
        <f t="shared" si="6"/>
        <v>0</v>
      </c>
      <c r="T53" s="226">
        <f t="shared" si="6"/>
        <v>0</v>
      </c>
      <c r="U53" s="227">
        <f t="shared" si="6"/>
        <v>0</v>
      </c>
      <c r="V53" s="226">
        <f t="shared" si="6"/>
        <v>0</v>
      </c>
      <c r="W53" s="227">
        <f t="shared" si="6"/>
        <v>0</v>
      </c>
      <c r="X53" s="226">
        <f t="shared" si="6"/>
        <v>0</v>
      </c>
      <c r="Y53" s="227">
        <f t="shared" si="6"/>
        <v>0</v>
      </c>
      <c r="Z53" s="226">
        <f t="shared" si="6"/>
        <v>0</v>
      </c>
      <c r="AA53" s="228">
        <f t="shared" si="6"/>
        <v>0</v>
      </c>
      <c r="AB53" s="193"/>
    </row>
    <row r="54" spans="1:28" ht="12.75">
      <c r="A54" s="193"/>
      <c r="B54" s="208">
        <v>6</v>
      </c>
      <c r="C54" s="209" t="s">
        <v>150</v>
      </c>
      <c r="D54" s="226">
        <f aca="true" t="shared" si="7" ref="D54:AA54">D18+D36</f>
        <v>0</v>
      </c>
      <c r="E54" s="227">
        <f t="shared" si="7"/>
        <v>0</v>
      </c>
      <c r="F54" s="226">
        <f t="shared" si="7"/>
        <v>0</v>
      </c>
      <c r="G54" s="227">
        <f t="shared" si="7"/>
        <v>0</v>
      </c>
      <c r="H54" s="226">
        <f t="shared" si="7"/>
        <v>0</v>
      </c>
      <c r="I54" s="227">
        <f t="shared" si="7"/>
        <v>0</v>
      </c>
      <c r="J54" s="226">
        <f t="shared" si="7"/>
        <v>0</v>
      </c>
      <c r="K54" s="227">
        <f t="shared" si="7"/>
        <v>0</v>
      </c>
      <c r="L54" s="226">
        <f t="shared" si="7"/>
        <v>0</v>
      </c>
      <c r="M54" s="227">
        <f t="shared" si="7"/>
        <v>0</v>
      </c>
      <c r="N54" s="226">
        <f t="shared" si="7"/>
        <v>0</v>
      </c>
      <c r="O54" s="227">
        <f t="shared" si="7"/>
        <v>0</v>
      </c>
      <c r="P54" s="226">
        <f t="shared" si="7"/>
        <v>0</v>
      </c>
      <c r="Q54" s="227">
        <f t="shared" si="7"/>
        <v>0</v>
      </c>
      <c r="R54" s="226">
        <f t="shared" si="7"/>
        <v>0</v>
      </c>
      <c r="S54" s="227">
        <f t="shared" si="7"/>
        <v>0</v>
      </c>
      <c r="T54" s="226">
        <f t="shared" si="7"/>
        <v>0</v>
      </c>
      <c r="U54" s="227">
        <f t="shared" si="7"/>
        <v>0</v>
      </c>
      <c r="V54" s="226">
        <f t="shared" si="7"/>
        <v>0</v>
      </c>
      <c r="W54" s="227">
        <f t="shared" si="7"/>
        <v>0</v>
      </c>
      <c r="X54" s="226">
        <f t="shared" si="7"/>
        <v>0</v>
      </c>
      <c r="Y54" s="227">
        <f t="shared" si="7"/>
        <v>0</v>
      </c>
      <c r="Z54" s="226">
        <f t="shared" si="7"/>
        <v>0</v>
      </c>
      <c r="AA54" s="228">
        <f t="shared" si="7"/>
        <v>0</v>
      </c>
      <c r="AB54" s="193"/>
    </row>
    <row r="55" spans="1:28" ht="12.75">
      <c r="A55" s="193"/>
      <c r="B55" s="208">
        <v>7</v>
      </c>
      <c r="C55" s="209" t="s">
        <v>151</v>
      </c>
      <c r="D55" s="226">
        <f aca="true" t="shared" si="8" ref="D55:AA55">D19+D37</f>
        <v>0</v>
      </c>
      <c r="E55" s="227">
        <f t="shared" si="8"/>
        <v>0</v>
      </c>
      <c r="F55" s="226">
        <f t="shared" si="8"/>
        <v>0</v>
      </c>
      <c r="G55" s="227">
        <f t="shared" si="8"/>
        <v>0</v>
      </c>
      <c r="H55" s="226">
        <f t="shared" si="8"/>
        <v>0</v>
      </c>
      <c r="I55" s="227">
        <f t="shared" si="8"/>
        <v>0</v>
      </c>
      <c r="J55" s="226">
        <f t="shared" si="8"/>
        <v>0</v>
      </c>
      <c r="K55" s="227">
        <f t="shared" si="8"/>
        <v>0</v>
      </c>
      <c r="L55" s="226">
        <f t="shared" si="8"/>
        <v>0</v>
      </c>
      <c r="M55" s="227">
        <f t="shared" si="8"/>
        <v>0</v>
      </c>
      <c r="N55" s="226">
        <f t="shared" si="8"/>
        <v>0</v>
      </c>
      <c r="O55" s="227">
        <f t="shared" si="8"/>
        <v>0</v>
      </c>
      <c r="P55" s="226">
        <f t="shared" si="8"/>
        <v>0</v>
      </c>
      <c r="Q55" s="227">
        <f t="shared" si="8"/>
        <v>0</v>
      </c>
      <c r="R55" s="226">
        <f t="shared" si="8"/>
        <v>0</v>
      </c>
      <c r="S55" s="227">
        <f t="shared" si="8"/>
        <v>0</v>
      </c>
      <c r="T55" s="226">
        <f t="shared" si="8"/>
        <v>0</v>
      </c>
      <c r="U55" s="227">
        <f t="shared" si="8"/>
        <v>0</v>
      </c>
      <c r="V55" s="226">
        <f t="shared" si="8"/>
        <v>0</v>
      </c>
      <c r="W55" s="227">
        <f t="shared" si="8"/>
        <v>0</v>
      </c>
      <c r="X55" s="226">
        <f t="shared" si="8"/>
        <v>0</v>
      </c>
      <c r="Y55" s="227">
        <f t="shared" si="8"/>
        <v>0</v>
      </c>
      <c r="Z55" s="226">
        <f t="shared" si="8"/>
        <v>0</v>
      </c>
      <c r="AA55" s="228">
        <f t="shared" si="8"/>
        <v>0</v>
      </c>
      <c r="AB55" s="193"/>
    </row>
    <row r="56" spans="1:28" ht="12.75">
      <c r="A56" s="193"/>
      <c r="B56" s="208">
        <v>8</v>
      </c>
      <c r="C56" s="209" t="s">
        <v>152</v>
      </c>
      <c r="D56" s="226">
        <f aca="true" t="shared" si="9" ref="D56:AA56">D20+D38</f>
        <v>0</v>
      </c>
      <c r="E56" s="227">
        <f t="shared" si="9"/>
        <v>0</v>
      </c>
      <c r="F56" s="226">
        <f t="shared" si="9"/>
        <v>0</v>
      </c>
      <c r="G56" s="227">
        <f t="shared" si="9"/>
        <v>0</v>
      </c>
      <c r="H56" s="226">
        <f t="shared" si="9"/>
        <v>0</v>
      </c>
      <c r="I56" s="227">
        <f t="shared" si="9"/>
        <v>0</v>
      </c>
      <c r="J56" s="226">
        <f t="shared" si="9"/>
        <v>0</v>
      </c>
      <c r="K56" s="227">
        <f t="shared" si="9"/>
        <v>0</v>
      </c>
      <c r="L56" s="226">
        <f t="shared" si="9"/>
        <v>0</v>
      </c>
      <c r="M56" s="227">
        <f t="shared" si="9"/>
        <v>0</v>
      </c>
      <c r="N56" s="226">
        <f t="shared" si="9"/>
        <v>0</v>
      </c>
      <c r="O56" s="227">
        <f t="shared" si="9"/>
        <v>0</v>
      </c>
      <c r="P56" s="226">
        <f t="shared" si="9"/>
        <v>0</v>
      </c>
      <c r="Q56" s="227">
        <f t="shared" si="9"/>
        <v>0</v>
      </c>
      <c r="R56" s="226">
        <f t="shared" si="9"/>
        <v>0</v>
      </c>
      <c r="S56" s="227">
        <f t="shared" si="9"/>
        <v>0</v>
      </c>
      <c r="T56" s="226">
        <f t="shared" si="9"/>
        <v>0</v>
      </c>
      <c r="U56" s="227">
        <f t="shared" si="9"/>
        <v>0</v>
      </c>
      <c r="V56" s="226">
        <f t="shared" si="9"/>
        <v>0</v>
      </c>
      <c r="W56" s="227">
        <f t="shared" si="9"/>
        <v>0</v>
      </c>
      <c r="X56" s="226">
        <f t="shared" si="9"/>
        <v>0</v>
      </c>
      <c r="Y56" s="227">
        <f t="shared" si="9"/>
        <v>0</v>
      </c>
      <c r="Z56" s="226">
        <f t="shared" si="9"/>
        <v>0</v>
      </c>
      <c r="AA56" s="228">
        <f t="shared" si="9"/>
        <v>0</v>
      </c>
      <c r="AB56" s="193"/>
    </row>
    <row r="57" spans="1:28" ht="12.75">
      <c r="A57" s="193"/>
      <c r="B57" s="208">
        <v>9</v>
      </c>
      <c r="C57" s="209" t="s">
        <v>153</v>
      </c>
      <c r="D57" s="226">
        <f aca="true" t="shared" si="10" ref="D57:AA57">D21+D39</f>
        <v>0</v>
      </c>
      <c r="E57" s="227">
        <f t="shared" si="10"/>
        <v>0</v>
      </c>
      <c r="F57" s="226">
        <f t="shared" si="10"/>
        <v>0</v>
      </c>
      <c r="G57" s="227">
        <f t="shared" si="10"/>
        <v>0</v>
      </c>
      <c r="H57" s="226">
        <f t="shared" si="10"/>
        <v>0</v>
      </c>
      <c r="I57" s="227">
        <f t="shared" si="10"/>
        <v>0</v>
      </c>
      <c r="J57" s="226">
        <f t="shared" si="10"/>
        <v>0</v>
      </c>
      <c r="K57" s="227">
        <f t="shared" si="10"/>
        <v>0</v>
      </c>
      <c r="L57" s="226">
        <f t="shared" si="10"/>
        <v>0</v>
      </c>
      <c r="M57" s="227">
        <f t="shared" si="10"/>
        <v>0</v>
      </c>
      <c r="N57" s="226">
        <f t="shared" si="10"/>
        <v>0</v>
      </c>
      <c r="O57" s="227">
        <f t="shared" si="10"/>
        <v>0</v>
      </c>
      <c r="P57" s="226">
        <f t="shared" si="10"/>
        <v>0</v>
      </c>
      <c r="Q57" s="227">
        <f t="shared" si="10"/>
        <v>0</v>
      </c>
      <c r="R57" s="226">
        <f t="shared" si="10"/>
        <v>0</v>
      </c>
      <c r="S57" s="227">
        <f t="shared" si="10"/>
        <v>0</v>
      </c>
      <c r="T57" s="226">
        <f t="shared" si="10"/>
        <v>0</v>
      </c>
      <c r="U57" s="227">
        <f t="shared" si="10"/>
        <v>0</v>
      </c>
      <c r="V57" s="226">
        <f t="shared" si="10"/>
        <v>0</v>
      </c>
      <c r="W57" s="227">
        <f t="shared" si="10"/>
        <v>0</v>
      </c>
      <c r="X57" s="226">
        <f t="shared" si="10"/>
        <v>0</v>
      </c>
      <c r="Y57" s="227">
        <f t="shared" si="10"/>
        <v>0</v>
      </c>
      <c r="Z57" s="226">
        <f t="shared" si="10"/>
        <v>0</v>
      </c>
      <c r="AA57" s="228">
        <f t="shared" si="10"/>
        <v>0</v>
      </c>
      <c r="AB57" s="193"/>
    </row>
    <row r="58" spans="1:28" ht="12.75">
      <c r="A58" s="193"/>
      <c r="B58" s="208">
        <v>10</v>
      </c>
      <c r="C58" s="209" t="s">
        <v>154</v>
      </c>
      <c r="D58" s="226">
        <f aca="true" t="shared" si="11" ref="D58:AA58">D22+D40</f>
        <v>0</v>
      </c>
      <c r="E58" s="227">
        <f t="shared" si="11"/>
        <v>0</v>
      </c>
      <c r="F58" s="226">
        <f t="shared" si="11"/>
        <v>0</v>
      </c>
      <c r="G58" s="227">
        <f t="shared" si="11"/>
        <v>0</v>
      </c>
      <c r="H58" s="226">
        <f t="shared" si="11"/>
        <v>0</v>
      </c>
      <c r="I58" s="227">
        <f t="shared" si="11"/>
        <v>0</v>
      </c>
      <c r="J58" s="226">
        <f t="shared" si="11"/>
        <v>0</v>
      </c>
      <c r="K58" s="227">
        <f t="shared" si="11"/>
        <v>0</v>
      </c>
      <c r="L58" s="226">
        <f t="shared" si="11"/>
        <v>0</v>
      </c>
      <c r="M58" s="227">
        <f t="shared" si="11"/>
        <v>0</v>
      </c>
      <c r="N58" s="226">
        <f t="shared" si="11"/>
        <v>0</v>
      </c>
      <c r="O58" s="227">
        <f t="shared" si="11"/>
        <v>0</v>
      </c>
      <c r="P58" s="226">
        <f t="shared" si="11"/>
        <v>0</v>
      </c>
      <c r="Q58" s="227">
        <f t="shared" si="11"/>
        <v>0</v>
      </c>
      <c r="R58" s="226">
        <f t="shared" si="11"/>
        <v>0</v>
      </c>
      <c r="S58" s="227">
        <f t="shared" si="11"/>
        <v>0</v>
      </c>
      <c r="T58" s="226">
        <f t="shared" si="11"/>
        <v>0</v>
      </c>
      <c r="U58" s="227">
        <f t="shared" si="11"/>
        <v>0</v>
      </c>
      <c r="V58" s="226">
        <f t="shared" si="11"/>
        <v>0</v>
      </c>
      <c r="W58" s="227">
        <f t="shared" si="11"/>
        <v>0</v>
      </c>
      <c r="X58" s="226">
        <f t="shared" si="11"/>
        <v>0</v>
      </c>
      <c r="Y58" s="227">
        <f t="shared" si="11"/>
        <v>0</v>
      </c>
      <c r="Z58" s="226">
        <f t="shared" si="11"/>
        <v>0</v>
      </c>
      <c r="AA58" s="228">
        <f t="shared" si="11"/>
        <v>0</v>
      </c>
      <c r="AB58" s="193"/>
    </row>
    <row r="59" spans="1:28" ht="12.75">
      <c r="A59" s="193"/>
      <c r="B59" s="208">
        <v>11</v>
      </c>
      <c r="C59" s="209" t="s">
        <v>155</v>
      </c>
      <c r="D59" s="226">
        <f aca="true" t="shared" si="12" ref="D59:AA59">D23+D41</f>
        <v>0</v>
      </c>
      <c r="E59" s="227">
        <f t="shared" si="12"/>
        <v>0</v>
      </c>
      <c r="F59" s="226">
        <f t="shared" si="12"/>
        <v>0</v>
      </c>
      <c r="G59" s="227">
        <f t="shared" si="12"/>
        <v>0</v>
      </c>
      <c r="H59" s="226">
        <f t="shared" si="12"/>
        <v>0</v>
      </c>
      <c r="I59" s="227">
        <f t="shared" si="12"/>
        <v>0</v>
      </c>
      <c r="J59" s="226">
        <f t="shared" si="12"/>
        <v>0</v>
      </c>
      <c r="K59" s="227">
        <f t="shared" si="12"/>
        <v>0</v>
      </c>
      <c r="L59" s="226">
        <f t="shared" si="12"/>
        <v>0</v>
      </c>
      <c r="M59" s="227">
        <f t="shared" si="12"/>
        <v>0</v>
      </c>
      <c r="N59" s="226">
        <f t="shared" si="12"/>
        <v>0</v>
      </c>
      <c r="O59" s="227">
        <f t="shared" si="12"/>
        <v>0</v>
      </c>
      <c r="P59" s="226">
        <f t="shared" si="12"/>
        <v>0</v>
      </c>
      <c r="Q59" s="227">
        <f t="shared" si="12"/>
        <v>0</v>
      </c>
      <c r="R59" s="226">
        <f t="shared" si="12"/>
        <v>0</v>
      </c>
      <c r="S59" s="227">
        <f t="shared" si="12"/>
        <v>0</v>
      </c>
      <c r="T59" s="226">
        <f t="shared" si="12"/>
        <v>0</v>
      </c>
      <c r="U59" s="227">
        <f t="shared" si="12"/>
        <v>0</v>
      </c>
      <c r="V59" s="226">
        <f t="shared" si="12"/>
        <v>0</v>
      </c>
      <c r="W59" s="227">
        <f t="shared" si="12"/>
        <v>0</v>
      </c>
      <c r="X59" s="226">
        <f t="shared" si="12"/>
        <v>0</v>
      </c>
      <c r="Y59" s="227">
        <f t="shared" si="12"/>
        <v>0</v>
      </c>
      <c r="Z59" s="226">
        <f t="shared" si="12"/>
        <v>0</v>
      </c>
      <c r="AA59" s="228">
        <f t="shared" si="12"/>
        <v>0</v>
      </c>
      <c r="AB59" s="193"/>
    </row>
    <row r="60" spans="1:28" ht="12.75">
      <c r="A60" s="193"/>
      <c r="B60" s="208">
        <v>12</v>
      </c>
      <c r="C60" s="209" t="s">
        <v>156</v>
      </c>
      <c r="D60" s="226">
        <f aca="true" t="shared" si="13" ref="D60:AA60">D24+D42</f>
        <v>0</v>
      </c>
      <c r="E60" s="227">
        <f t="shared" si="13"/>
        <v>0</v>
      </c>
      <c r="F60" s="226">
        <f t="shared" si="13"/>
        <v>0</v>
      </c>
      <c r="G60" s="227">
        <f t="shared" si="13"/>
        <v>0</v>
      </c>
      <c r="H60" s="226">
        <f t="shared" si="13"/>
        <v>0</v>
      </c>
      <c r="I60" s="227">
        <f t="shared" si="13"/>
        <v>0</v>
      </c>
      <c r="J60" s="226">
        <f t="shared" si="13"/>
        <v>0</v>
      </c>
      <c r="K60" s="227">
        <f t="shared" si="13"/>
        <v>0</v>
      </c>
      <c r="L60" s="226">
        <f t="shared" si="13"/>
        <v>0</v>
      </c>
      <c r="M60" s="227">
        <f t="shared" si="13"/>
        <v>0</v>
      </c>
      <c r="N60" s="226">
        <f t="shared" si="13"/>
        <v>0</v>
      </c>
      <c r="O60" s="227">
        <f t="shared" si="13"/>
        <v>0</v>
      </c>
      <c r="P60" s="226">
        <f t="shared" si="13"/>
        <v>0</v>
      </c>
      <c r="Q60" s="227">
        <f t="shared" si="13"/>
        <v>0</v>
      </c>
      <c r="R60" s="226">
        <f t="shared" si="13"/>
        <v>0</v>
      </c>
      <c r="S60" s="227">
        <f t="shared" si="13"/>
        <v>0</v>
      </c>
      <c r="T60" s="226">
        <f t="shared" si="13"/>
        <v>0</v>
      </c>
      <c r="U60" s="227">
        <f t="shared" si="13"/>
        <v>0</v>
      </c>
      <c r="V60" s="226">
        <f t="shared" si="13"/>
        <v>0</v>
      </c>
      <c r="W60" s="227">
        <f t="shared" si="13"/>
        <v>0</v>
      </c>
      <c r="X60" s="226">
        <f t="shared" si="13"/>
        <v>0</v>
      </c>
      <c r="Y60" s="227">
        <f t="shared" si="13"/>
        <v>0</v>
      </c>
      <c r="Z60" s="226">
        <f t="shared" si="13"/>
        <v>0</v>
      </c>
      <c r="AA60" s="228">
        <f t="shared" si="13"/>
        <v>0</v>
      </c>
      <c r="AB60" s="193"/>
    </row>
    <row r="61" spans="1:28" ht="12.75">
      <c r="A61" s="193"/>
      <c r="B61" s="213">
        <v>13</v>
      </c>
      <c r="C61" s="214">
        <v>1600</v>
      </c>
      <c r="D61" s="229">
        <f aca="true" t="shared" si="14" ref="D61:AA61">D25+D43</f>
        <v>0</v>
      </c>
      <c r="E61" s="230">
        <f t="shared" si="14"/>
        <v>0</v>
      </c>
      <c r="F61" s="229">
        <f t="shared" si="14"/>
        <v>0</v>
      </c>
      <c r="G61" s="230">
        <f t="shared" si="14"/>
        <v>0</v>
      </c>
      <c r="H61" s="229">
        <f t="shared" si="14"/>
        <v>0</v>
      </c>
      <c r="I61" s="230">
        <f t="shared" si="14"/>
        <v>0</v>
      </c>
      <c r="J61" s="229">
        <f t="shared" si="14"/>
        <v>0</v>
      </c>
      <c r="K61" s="230">
        <f t="shared" si="14"/>
        <v>0</v>
      </c>
      <c r="L61" s="229">
        <f t="shared" si="14"/>
        <v>0</v>
      </c>
      <c r="M61" s="230">
        <f t="shared" si="14"/>
        <v>0</v>
      </c>
      <c r="N61" s="229">
        <f t="shared" si="14"/>
        <v>0</v>
      </c>
      <c r="O61" s="230">
        <f t="shared" si="14"/>
        <v>0</v>
      </c>
      <c r="P61" s="229">
        <f t="shared" si="14"/>
        <v>0</v>
      </c>
      <c r="Q61" s="230">
        <f t="shared" si="14"/>
        <v>0</v>
      </c>
      <c r="R61" s="229">
        <f t="shared" si="14"/>
        <v>0</v>
      </c>
      <c r="S61" s="230">
        <f t="shared" si="14"/>
        <v>0</v>
      </c>
      <c r="T61" s="229">
        <f t="shared" si="14"/>
        <v>0</v>
      </c>
      <c r="U61" s="230">
        <f t="shared" si="14"/>
        <v>0</v>
      </c>
      <c r="V61" s="229">
        <f t="shared" si="14"/>
        <v>0</v>
      </c>
      <c r="W61" s="230">
        <f t="shared" si="14"/>
        <v>0</v>
      </c>
      <c r="X61" s="229">
        <f t="shared" si="14"/>
        <v>0</v>
      </c>
      <c r="Y61" s="230">
        <f t="shared" si="14"/>
        <v>0</v>
      </c>
      <c r="Z61" s="229">
        <f t="shared" si="14"/>
        <v>0</v>
      </c>
      <c r="AA61" s="231">
        <f t="shared" si="14"/>
        <v>0</v>
      </c>
      <c r="AB61" s="193"/>
    </row>
    <row r="62" spans="1:28" ht="13.5" thickBot="1">
      <c r="A62" s="193"/>
      <c r="B62" s="232"/>
      <c r="C62" s="233" t="s">
        <v>89</v>
      </c>
      <c r="D62" s="234">
        <f aca="true" t="shared" si="15" ref="D62:AA62">SUM(D49:D61)</f>
        <v>0</v>
      </c>
      <c r="E62" s="235">
        <f t="shared" si="15"/>
        <v>0</v>
      </c>
      <c r="F62" s="234">
        <f t="shared" si="15"/>
        <v>0</v>
      </c>
      <c r="G62" s="235">
        <f t="shared" si="15"/>
        <v>0</v>
      </c>
      <c r="H62" s="234">
        <f t="shared" si="15"/>
        <v>0</v>
      </c>
      <c r="I62" s="235">
        <f t="shared" si="15"/>
        <v>0</v>
      </c>
      <c r="J62" s="234">
        <f t="shared" si="15"/>
        <v>0</v>
      </c>
      <c r="K62" s="235">
        <f t="shared" si="15"/>
        <v>0</v>
      </c>
      <c r="L62" s="234">
        <f t="shared" si="15"/>
        <v>0</v>
      </c>
      <c r="M62" s="235">
        <f t="shared" si="15"/>
        <v>0</v>
      </c>
      <c r="N62" s="234">
        <f t="shared" si="15"/>
        <v>0</v>
      </c>
      <c r="O62" s="235">
        <f t="shared" si="15"/>
        <v>0</v>
      </c>
      <c r="P62" s="234">
        <f t="shared" si="15"/>
        <v>0</v>
      </c>
      <c r="Q62" s="235">
        <f t="shared" si="15"/>
        <v>0</v>
      </c>
      <c r="R62" s="234">
        <f t="shared" si="15"/>
        <v>0</v>
      </c>
      <c r="S62" s="235">
        <f t="shared" si="15"/>
        <v>0</v>
      </c>
      <c r="T62" s="234">
        <f t="shared" si="15"/>
        <v>0</v>
      </c>
      <c r="U62" s="235">
        <f t="shared" si="15"/>
        <v>0</v>
      </c>
      <c r="V62" s="234">
        <f t="shared" si="15"/>
        <v>0</v>
      </c>
      <c r="W62" s="235">
        <f t="shared" si="15"/>
        <v>0</v>
      </c>
      <c r="X62" s="234">
        <f t="shared" si="15"/>
        <v>0</v>
      </c>
      <c r="Y62" s="235">
        <f t="shared" si="15"/>
        <v>0</v>
      </c>
      <c r="Z62" s="234">
        <f t="shared" si="15"/>
        <v>0</v>
      </c>
      <c r="AA62" s="236">
        <f t="shared" si="15"/>
        <v>0</v>
      </c>
      <c r="AB62" s="193"/>
    </row>
    <row r="63" ht="13.5" thickTop="1"/>
    <row r="64" spans="2:27" ht="12.75">
      <c r="B64" s="424" t="str">
        <f>CONCATENATE("Табела ЕТ-9-12.1а. СТРУКТУРА КУПАЦА ПО МЕСЕЧНОЈ ПОТРОШЊИ У КАТЕГОРИЈИ ШИРОКА ПОТРОШЊА - ДОМАЋИНСТВА У "," ",'Poc.strana'!C25,". ГОДИНИ - РЕЛАТИВНЕ ВРЕДНОСТИ")</f>
        <v>Табела ЕТ-9-12.1а. СТРУКТУРА КУПАЦА ПО МЕСЕЧНОЈ ПОТРОШЊИ У КАТЕГОРИЈИ ШИРОКА ПОТРОШЊА - ДОМАЋИНСТВА У  2022. ГОДИНИ - РЕЛАТИВНЕ ВРЕДНОСТИ</v>
      </c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</row>
    <row r="65" ht="13.5" thickBot="1"/>
    <row r="66" spans="2:27" ht="13.5" thickTop="1">
      <c r="B66" s="425" t="s">
        <v>141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7"/>
    </row>
    <row r="67" spans="2:27" ht="12.75">
      <c r="B67" s="419" t="s">
        <v>0</v>
      </c>
      <c r="C67" s="198" t="s">
        <v>142</v>
      </c>
      <c r="D67" s="413" t="s">
        <v>28</v>
      </c>
      <c r="E67" s="415"/>
      <c r="F67" s="413" t="s">
        <v>29</v>
      </c>
      <c r="G67" s="415"/>
      <c r="H67" s="413" t="s">
        <v>30</v>
      </c>
      <c r="I67" s="415"/>
      <c r="J67" s="413" t="s">
        <v>31</v>
      </c>
      <c r="K67" s="415"/>
      <c r="L67" s="413" t="s">
        <v>32</v>
      </c>
      <c r="M67" s="415"/>
      <c r="N67" s="413" t="s">
        <v>33</v>
      </c>
      <c r="O67" s="415"/>
      <c r="P67" s="413" t="s">
        <v>34</v>
      </c>
      <c r="Q67" s="415"/>
      <c r="R67" s="413" t="s">
        <v>35</v>
      </c>
      <c r="S67" s="415"/>
      <c r="T67" s="413" t="s">
        <v>36</v>
      </c>
      <c r="U67" s="415"/>
      <c r="V67" s="413" t="s">
        <v>37</v>
      </c>
      <c r="W67" s="415"/>
      <c r="X67" s="413" t="s">
        <v>38</v>
      </c>
      <c r="Y67" s="415"/>
      <c r="Z67" s="413" t="s">
        <v>39</v>
      </c>
      <c r="AA67" s="414"/>
    </row>
    <row r="68" spans="2:27" ht="12.75">
      <c r="B68" s="420"/>
      <c r="C68" s="199" t="s">
        <v>143</v>
      </c>
      <c r="D68" s="200" t="s">
        <v>159</v>
      </c>
      <c r="E68" s="201" t="s">
        <v>159</v>
      </c>
      <c r="F68" s="200" t="s">
        <v>159</v>
      </c>
      <c r="G68" s="201" t="s">
        <v>159</v>
      </c>
      <c r="H68" s="200" t="s">
        <v>159</v>
      </c>
      <c r="I68" s="201" t="s">
        <v>159</v>
      </c>
      <c r="J68" s="200" t="s">
        <v>159</v>
      </c>
      <c r="K68" s="201" t="s">
        <v>159</v>
      </c>
      <c r="L68" s="200" t="s">
        <v>159</v>
      </c>
      <c r="M68" s="201" t="s">
        <v>159</v>
      </c>
      <c r="N68" s="200" t="s">
        <v>159</v>
      </c>
      <c r="O68" s="201" t="s">
        <v>159</v>
      </c>
      <c r="P68" s="200" t="s">
        <v>159</v>
      </c>
      <c r="Q68" s="201" t="s">
        <v>159</v>
      </c>
      <c r="R68" s="200" t="s">
        <v>159</v>
      </c>
      <c r="S68" s="201" t="s">
        <v>159</v>
      </c>
      <c r="T68" s="200" t="s">
        <v>159</v>
      </c>
      <c r="U68" s="201" t="s">
        <v>159</v>
      </c>
      <c r="V68" s="200" t="s">
        <v>159</v>
      </c>
      <c r="W68" s="201" t="s">
        <v>159</v>
      </c>
      <c r="X68" s="200" t="s">
        <v>159</v>
      </c>
      <c r="Y68" s="201" t="s">
        <v>159</v>
      </c>
      <c r="Z68" s="200" t="s">
        <v>159</v>
      </c>
      <c r="AA68" s="202" t="s">
        <v>159</v>
      </c>
    </row>
    <row r="69" spans="2:27" ht="12.75">
      <c r="B69" s="203">
        <v>1</v>
      </c>
      <c r="C69" s="204">
        <v>0</v>
      </c>
      <c r="D69" s="237">
        <f aca="true" t="shared" si="16" ref="D69:AA69">IF(D$26&gt;0,D13/D$26*100,0)</f>
        <v>0</v>
      </c>
      <c r="E69" s="238">
        <f t="shared" si="16"/>
        <v>0</v>
      </c>
      <c r="F69" s="237">
        <f t="shared" si="16"/>
        <v>0</v>
      </c>
      <c r="G69" s="238">
        <f t="shared" si="16"/>
        <v>0</v>
      </c>
      <c r="H69" s="237">
        <f t="shared" si="16"/>
        <v>0</v>
      </c>
      <c r="I69" s="238">
        <f t="shared" si="16"/>
        <v>0</v>
      </c>
      <c r="J69" s="237">
        <f t="shared" si="16"/>
        <v>0</v>
      </c>
      <c r="K69" s="238">
        <f t="shared" si="16"/>
        <v>0</v>
      </c>
      <c r="L69" s="237">
        <f t="shared" si="16"/>
        <v>0</v>
      </c>
      <c r="M69" s="238">
        <f t="shared" si="16"/>
        <v>0</v>
      </c>
      <c r="N69" s="237">
        <f t="shared" si="16"/>
        <v>0</v>
      </c>
      <c r="O69" s="238">
        <f t="shared" si="16"/>
        <v>0</v>
      </c>
      <c r="P69" s="237">
        <f t="shared" si="16"/>
        <v>0</v>
      </c>
      <c r="Q69" s="238">
        <f t="shared" si="16"/>
        <v>0</v>
      </c>
      <c r="R69" s="237">
        <f t="shared" si="16"/>
        <v>0</v>
      </c>
      <c r="S69" s="238">
        <f t="shared" si="16"/>
        <v>0</v>
      </c>
      <c r="T69" s="237">
        <f t="shared" si="16"/>
        <v>0</v>
      </c>
      <c r="U69" s="238">
        <f t="shared" si="16"/>
        <v>0</v>
      </c>
      <c r="V69" s="237">
        <f t="shared" si="16"/>
        <v>0</v>
      </c>
      <c r="W69" s="238">
        <f t="shared" si="16"/>
        <v>0</v>
      </c>
      <c r="X69" s="237">
        <f t="shared" si="16"/>
        <v>0</v>
      </c>
      <c r="Y69" s="238">
        <f t="shared" si="16"/>
        <v>0</v>
      </c>
      <c r="Z69" s="237">
        <f t="shared" si="16"/>
        <v>0</v>
      </c>
      <c r="AA69" s="239">
        <f t="shared" si="16"/>
        <v>0</v>
      </c>
    </row>
    <row r="70" spans="2:27" ht="12.75">
      <c r="B70" s="208">
        <v>2</v>
      </c>
      <c r="C70" s="209" t="s">
        <v>146</v>
      </c>
      <c r="D70" s="240">
        <f aca="true" t="shared" si="17" ref="D70:AA70">IF(D$26&gt;0,D14/D$26*100,0)</f>
        <v>0</v>
      </c>
      <c r="E70" s="241">
        <f t="shared" si="17"/>
        <v>0</v>
      </c>
      <c r="F70" s="240">
        <f t="shared" si="17"/>
        <v>0</v>
      </c>
      <c r="G70" s="241">
        <f t="shared" si="17"/>
        <v>0</v>
      </c>
      <c r="H70" s="240">
        <f t="shared" si="17"/>
        <v>0</v>
      </c>
      <c r="I70" s="241">
        <f t="shared" si="17"/>
        <v>0</v>
      </c>
      <c r="J70" s="240">
        <f t="shared" si="17"/>
        <v>0</v>
      </c>
      <c r="K70" s="241">
        <f t="shared" si="17"/>
        <v>0</v>
      </c>
      <c r="L70" s="240">
        <f t="shared" si="17"/>
        <v>0</v>
      </c>
      <c r="M70" s="241">
        <f t="shared" si="17"/>
        <v>0</v>
      </c>
      <c r="N70" s="240">
        <f t="shared" si="17"/>
        <v>0</v>
      </c>
      <c r="O70" s="241">
        <f t="shared" si="17"/>
        <v>0</v>
      </c>
      <c r="P70" s="240">
        <f t="shared" si="17"/>
        <v>0</v>
      </c>
      <c r="Q70" s="241">
        <f t="shared" si="17"/>
        <v>0</v>
      </c>
      <c r="R70" s="240">
        <f t="shared" si="17"/>
        <v>0</v>
      </c>
      <c r="S70" s="241">
        <f t="shared" si="17"/>
        <v>0</v>
      </c>
      <c r="T70" s="240">
        <f t="shared" si="17"/>
        <v>0</v>
      </c>
      <c r="U70" s="241">
        <f t="shared" si="17"/>
        <v>0</v>
      </c>
      <c r="V70" s="240">
        <f t="shared" si="17"/>
        <v>0</v>
      </c>
      <c r="W70" s="241">
        <f t="shared" si="17"/>
        <v>0</v>
      </c>
      <c r="X70" s="240">
        <f t="shared" si="17"/>
        <v>0</v>
      </c>
      <c r="Y70" s="241">
        <f t="shared" si="17"/>
        <v>0</v>
      </c>
      <c r="Z70" s="240">
        <f t="shared" si="17"/>
        <v>0</v>
      </c>
      <c r="AA70" s="242">
        <f t="shared" si="17"/>
        <v>0</v>
      </c>
    </row>
    <row r="71" spans="2:27" ht="12.75">
      <c r="B71" s="208">
        <v>3</v>
      </c>
      <c r="C71" s="209" t="s">
        <v>147</v>
      </c>
      <c r="D71" s="240">
        <f aca="true" t="shared" si="18" ref="D71:AA71">IF(D$26&gt;0,D15/D$26*100,0)</f>
        <v>0</v>
      </c>
      <c r="E71" s="241">
        <f t="shared" si="18"/>
        <v>0</v>
      </c>
      <c r="F71" s="240">
        <f t="shared" si="18"/>
        <v>0</v>
      </c>
      <c r="G71" s="241">
        <f t="shared" si="18"/>
        <v>0</v>
      </c>
      <c r="H71" s="240">
        <f t="shared" si="18"/>
        <v>0</v>
      </c>
      <c r="I71" s="241">
        <f t="shared" si="18"/>
        <v>0</v>
      </c>
      <c r="J71" s="240">
        <f t="shared" si="18"/>
        <v>0</v>
      </c>
      <c r="K71" s="241">
        <f t="shared" si="18"/>
        <v>0</v>
      </c>
      <c r="L71" s="240">
        <f t="shared" si="18"/>
        <v>0</v>
      </c>
      <c r="M71" s="241">
        <f t="shared" si="18"/>
        <v>0</v>
      </c>
      <c r="N71" s="240">
        <f t="shared" si="18"/>
        <v>0</v>
      </c>
      <c r="O71" s="241">
        <f t="shared" si="18"/>
        <v>0</v>
      </c>
      <c r="P71" s="240">
        <f t="shared" si="18"/>
        <v>0</v>
      </c>
      <c r="Q71" s="241">
        <f t="shared" si="18"/>
        <v>0</v>
      </c>
      <c r="R71" s="240">
        <f t="shared" si="18"/>
        <v>0</v>
      </c>
      <c r="S71" s="241">
        <f t="shared" si="18"/>
        <v>0</v>
      </c>
      <c r="T71" s="240">
        <f t="shared" si="18"/>
        <v>0</v>
      </c>
      <c r="U71" s="241">
        <f t="shared" si="18"/>
        <v>0</v>
      </c>
      <c r="V71" s="240">
        <f t="shared" si="18"/>
        <v>0</v>
      </c>
      <c r="W71" s="241">
        <f t="shared" si="18"/>
        <v>0</v>
      </c>
      <c r="X71" s="240">
        <f t="shared" si="18"/>
        <v>0</v>
      </c>
      <c r="Y71" s="241">
        <f t="shared" si="18"/>
        <v>0</v>
      </c>
      <c r="Z71" s="240">
        <f t="shared" si="18"/>
        <v>0</v>
      </c>
      <c r="AA71" s="242">
        <f t="shared" si="18"/>
        <v>0</v>
      </c>
    </row>
    <row r="72" spans="2:27" ht="12.75">
      <c r="B72" s="208">
        <v>4</v>
      </c>
      <c r="C72" s="209" t="s">
        <v>148</v>
      </c>
      <c r="D72" s="240">
        <f aca="true" t="shared" si="19" ref="D72:AA72">IF(D$26&gt;0,D16/D$26*100,0)</f>
        <v>0</v>
      </c>
      <c r="E72" s="241">
        <f t="shared" si="19"/>
        <v>0</v>
      </c>
      <c r="F72" s="240">
        <f t="shared" si="19"/>
        <v>0</v>
      </c>
      <c r="G72" s="241">
        <f t="shared" si="19"/>
        <v>0</v>
      </c>
      <c r="H72" s="240">
        <f t="shared" si="19"/>
        <v>0</v>
      </c>
      <c r="I72" s="241">
        <f t="shared" si="19"/>
        <v>0</v>
      </c>
      <c r="J72" s="240">
        <f t="shared" si="19"/>
        <v>0</v>
      </c>
      <c r="K72" s="241">
        <f t="shared" si="19"/>
        <v>0</v>
      </c>
      <c r="L72" s="240">
        <f t="shared" si="19"/>
        <v>0</v>
      </c>
      <c r="M72" s="241">
        <f t="shared" si="19"/>
        <v>0</v>
      </c>
      <c r="N72" s="240">
        <f t="shared" si="19"/>
        <v>0</v>
      </c>
      <c r="O72" s="241">
        <f t="shared" si="19"/>
        <v>0</v>
      </c>
      <c r="P72" s="240">
        <f t="shared" si="19"/>
        <v>0</v>
      </c>
      <c r="Q72" s="241">
        <f t="shared" si="19"/>
        <v>0</v>
      </c>
      <c r="R72" s="240">
        <f t="shared" si="19"/>
        <v>0</v>
      </c>
      <c r="S72" s="241">
        <f t="shared" si="19"/>
        <v>0</v>
      </c>
      <c r="T72" s="240">
        <f t="shared" si="19"/>
        <v>0</v>
      </c>
      <c r="U72" s="241">
        <f t="shared" si="19"/>
        <v>0</v>
      </c>
      <c r="V72" s="240">
        <f t="shared" si="19"/>
        <v>0</v>
      </c>
      <c r="W72" s="241">
        <f t="shared" si="19"/>
        <v>0</v>
      </c>
      <c r="X72" s="240">
        <f t="shared" si="19"/>
        <v>0</v>
      </c>
      <c r="Y72" s="241">
        <f t="shared" si="19"/>
        <v>0</v>
      </c>
      <c r="Z72" s="240">
        <f t="shared" si="19"/>
        <v>0</v>
      </c>
      <c r="AA72" s="242">
        <f t="shared" si="19"/>
        <v>0</v>
      </c>
    </row>
    <row r="73" spans="2:27" ht="12.75">
      <c r="B73" s="208">
        <v>5</v>
      </c>
      <c r="C73" s="209" t="s">
        <v>149</v>
      </c>
      <c r="D73" s="240">
        <f aca="true" t="shared" si="20" ref="D73:AA73">IF(D$26&gt;0,D17/D$26*100,0)</f>
        <v>0</v>
      </c>
      <c r="E73" s="241">
        <f t="shared" si="20"/>
        <v>0</v>
      </c>
      <c r="F73" s="240">
        <f t="shared" si="20"/>
        <v>0</v>
      </c>
      <c r="G73" s="241">
        <f t="shared" si="20"/>
        <v>0</v>
      </c>
      <c r="H73" s="240">
        <f t="shared" si="20"/>
        <v>0</v>
      </c>
      <c r="I73" s="241">
        <f t="shared" si="20"/>
        <v>0</v>
      </c>
      <c r="J73" s="240">
        <f t="shared" si="20"/>
        <v>0</v>
      </c>
      <c r="K73" s="241">
        <f t="shared" si="20"/>
        <v>0</v>
      </c>
      <c r="L73" s="240">
        <f t="shared" si="20"/>
        <v>0</v>
      </c>
      <c r="M73" s="241">
        <f t="shared" si="20"/>
        <v>0</v>
      </c>
      <c r="N73" s="240">
        <f t="shared" si="20"/>
        <v>0</v>
      </c>
      <c r="O73" s="241">
        <f t="shared" si="20"/>
        <v>0</v>
      </c>
      <c r="P73" s="240">
        <f t="shared" si="20"/>
        <v>0</v>
      </c>
      <c r="Q73" s="241">
        <f t="shared" si="20"/>
        <v>0</v>
      </c>
      <c r="R73" s="240">
        <f t="shared" si="20"/>
        <v>0</v>
      </c>
      <c r="S73" s="241">
        <f t="shared" si="20"/>
        <v>0</v>
      </c>
      <c r="T73" s="240">
        <f t="shared" si="20"/>
        <v>0</v>
      </c>
      <c r="U73" s="241">
        <f t="shared" si="20"/>
        <v>0</v>
      </c>
      <c r="V73" s="240">
        <f t="shared" si="20"/>
        <v>0</v>
      </c>
      <c r="W73" s="241">
        <f t="shared" si="20"/>
        <v>0</v>
      </c>
      <c r="X73" s="240">
        <f t="shared" si="20"/>
        <v>0</v>
      </c>
      <c r="Y73" s="241">
        <f t="shared" si="20"/>
        <v>0</v>
      </c>
      <c r="Z73" s="240">
        <f t="shared" si="20"/>
        <v>0</v>
      </c>
      <c r="AA73" s="242">
        <f t="shared" si="20"/>
        <v>0</v>
      </c>
    </row>
    <row r="74" spans="2:27" ht="12.75">
      <c r="B74" s="208">
        <v>6</v>
      </c>
      <c r="C74" s="209" t="s">
        <v>150</v>
      </c>
      <c r="D74" s="240">
        <f aca="true" t="shared" si="21" ref="D74:AA74">IF(D$26&gt;0,D18/D$26*100,0)</f>
        <v>0</v>
      </c>
      <c r="E74" s="241">
        <f t="shared" si="21"/>
        <v>0</v>
      </c>
      <c r="F74" s="240">
        <f t="shared" si="21"/>
        <v>0</v>
      </c>
      <c r="G74" s="241">
        <f t="shared" si="21"/>
        <v>0</v>
      </c>
      <c r="H74" s="240">
        <f t="shared" si="21"/>
        <v>0</v>
      </c>
      <c r="I74" s="241">
        <f t="shared" si="21"/>
        <v>0</v>
      </c>
      <c r="J74" s="240">
        <f t="shared" si="21"/>
        <v>0</v>
      </c>
      <c r="K74" s="241">
        <f t="shared" si="21"/>
        <v>0</v>
      </c>
      <c r="L74" s="240">
        <f t="shared" si="21"/>
        <v>0</v>
      </c>
      <c r="M74" s="241">
        <f t="shared" si="21"/>
        <v>0</v>
      </c>
      <c r="N74" s="240">
        <f t="shared" si="21"/>
        <v>0</v>
      </c>
      <c r="O74" s="241">
        <f t="shared" si="21"/>
        <v>0</v>
      </c>
      <c r="P74" s="240">
        <f t="shared" si="21"/>
        <v>0</v>
      </c>
      <c r="Q74" s="241">
        <f t="shared" si="21"/>
        <v>0</v>
      </c>
      <c r="R74" s="240">
        <f t="shared" si="21"/>
        <v>0</v>
      </c>
      <c r="S74" s="241">
        <f t="shared" si="21"/>
        <v>0</v>
      </c>
      <c r="T74" s="240">
        <f t="shared" si="21"/>
        <v>0</v>
      </c>
      <c r="U74" s="241">
        <f t="shared" si="21"/>
        <v>0</v>
      </c>
      <c r="V74" s="240">
        <f t="shared" si="21"/>
        <v>0</v>
      </c>
      <c r="W74" s="241">
        <f t="shared" si="21"/>
        <v>0</v>
      </c>
      <c r="X74" s="240">
        <f t="shared" si="21"/>
        <v>0</v>
      </c>
      <c r="Y74" s="241">
        <f t="shared" si="21"/>
        <v>0</v>
      </c>
      <c r="Z74" s="240">
        <f t="shared" si="21"/>
        <v>0</v>
      </c>
      <c r="AA74" s="242">
        <f t="shared" si="21"/>
        <v>0</v>
      </c>
    </row>
    <row r="75" spans="2:27" ht="12.75">
      <c r="B75" s="208">
        <v>7</v>
      </c>
      <c r="C75" s="209" t="s">
        <v>151</v>
      </c>
      <c r="D75" s="240">
        <f aca="true" t="shared" si="22" ref="D75:AA75">IF(D$26&gt;0,D19/D$26*100,0)</f>
        <v>0</v>
      </c>
      <c r="E75" s="241">
        <f t="shared" si="22"/>
        <v>0</v>
      </c>
      <c r="F75" s="240">
        <f t="shared" si="22"/>
        <v>0</v>
      </c>
      <c r="G75" s="241">
        <f t="shared" si="22"/>
        <v>0</v>
      </c>
      <c r="H75" s="240">
        <f t="shared" si="22"/>
        <v>0</v>
      </c>
      <c r="I75" s="241">
        <f t="shared" si="22"/>
        <v>0</v>
      </c>
      <c r="J75" s="240">
        <f t="shared" si="22"/>
        <v>0</v>
      </c>
      <c r="K75" s="241">
        <f t="shared" si="22"/>
        <v>0</v>
      </c>
      <c r="L75" s="240">
        <f t="shared" si="22"/>
        <v>0</v>
      </c>
      <c r="M75" s="241">
        <f t="shared" si="22"/>
        <v>0</v>
      </c>
      <c r="N75" s="240">
        <f t="shared" si="22"/>
        <v>0</v>
      </c>
      <c r="O75" s="241">
        <f t="shared" si="22"/>
        <v>0</v>
      </c>
      <c r="P75" s="240">
        <f t="shared" si="22"/>
        <v>0</v>
      </c>
      <c r="Q75" s="241">
        <f t="shared" si="22"/>
        <v>0</v>
      </c>
      <c r="R75" s="240">
        <f t="shared" si="22"/>
        <v>0</v>
      </c>
      <c r="S75" s="241">
        <f t="shared" si="22"/>
        <v>0</v>
      </c>
      <c r="T75" s="240">
        <f t="shared" si="22"/>
        <v>0</v>
      </c>
      <c r="U75" s="241">
        <f t="shared" si="22"/>
        <v>0</v>
      </c>
      <c r="V75" s="240">
        <f t="shared" si="22"/>
        <v>0</v>
      </c>
      <c r="W75" s="241">
        <f t="shared" si="22"/>
        <v>0</v>
      </c>
      <c r="X75" s="240">
        <f t="shared" si="22"/>
        <v>0</v>
      </c>
      <c r="Y75" s="241">
        <f t="shared" si="22"/>
        <v>0</v>
      </c>
      <c r="Z75" s="240">
        <f t="shared" si="22"/>
        <v>0</v>
      </c>
      <c r="AA75" s="242">
        <f t="shared" si="22"/>
        <v>0</v>
      </c>
    </row>
    <row r="76" spans="2:27" ht="12.75">
      <c r="B76" s="208">
        <v>8</v>
      </c>
      <c r="C76" s="209" t="s">
        <v>152</v>
      </c>
      <c r="D76" s="240">
        <f aca="true" t="shared" si="23" ref="D76:AA76">IF(D$26&gt;0,D20/D$26*100,0)</f>
        <v>0</v>
      </c>
      <c r="E76" s="241">
        <f t="shared" si="23"/>
        <v>0</v>
      </c>
      <c r="F76" s="240">
        <f t="shared" si="23"/>
        <v>0</v>
      </c>
      <c r="G76" s="241">
        <f t="shared" si="23"/>
        <v>0</v>
      </c>
      <c r="H76" s="240">
        <f t="shared" si="23"/>
        <v>0</v>
      </c>
      <c r="I76" s="241">
        <f t="shared" si="23"/>
        <v>0</v>
      </c>
      <c r="J76" s="240">
        <f t="shared" si="23"/>
        <v>0</v>
      </c>
      <c r="K76" s="241">
        <f t="shared" si="23"/>
        <v>0</v>
      </c>
      <c r="L76" s="240">
        <f t="shared" si="23"/>
        <v>0</v>
      </c>
      <c r="M76" s="241">
        <f t="shared" si="23"/>
        <v>0</v>
      </c>
      <c r="N76" s="240">
        <f t="shared" si="23"/>
        <v>0</v>
      </c>
      <c r="O76" s="241">
        <f t="shared" si="23"/>
        <v>0</v>
      </c>
      <c r="P76" s="240">
        <f t="shared" si="23"/>
        <v>0</v>
      </c>
      <c r="Q76" s="241">
        <f t="shared" si="23"/>
        <v>0</v>
      </c>
      <c r="R76" s="240">
        <f t="shared" si="23"/>
        <v>0</v>
      </c>
      <c r="S76" s="241">
        <f t="shared" si="23"/>
        <v>0</v>
      </c>
      <c r="T76" s="240">
        <f t="shared" si="23"/>
        <v>0</v>
      </c>
      <c r="U76" s="241">
        <f t="shared" si="23"/>
        <v>0</v>
      </c>
      <c r="V76" s="240">
        <f t="shared" si="23"/>
        <v>0</v>
      </c>
      <c r="W76" s="241">
        <f t="shared" si="23"/>
        <v>0</v>
      </c>
      <c r="X76" s="240">
        <f t="shared" si="23"/>
        <v>0</v>
      </c>
      <c r="Y76" s="241">
        <f t="shared" si="23"/>
        <v>0</v>
      </c>
      <c r="Z76" s="240">
        <f t="shared" si="23"/>
        <v>0</v>
      </c>
      <c r="AA76" s="242">
        <f t="shared" si="23"/>
        <v>0</v>
      </c>
    </row>
    <row r="77" spans="2:27" ht="12.75">
      <c r="B77" s="208">
        <v>9</v>
      </c>
      <c r="C77" s="209" t="s">
        <v>153</v>
      </c>
      <c r="D77" s="240">
        <f aca="true" t="shared" si="24" ref="D77:AA77">IF(D$26&gt;0,D21/D$26*100,0)</f>
        <v>0</v>
      </c>
      <c r="E77" s="241">
        <f t="shared" si="24"/>
        <v>0</v>
      </c>
      <c r="F77" s="240">
        <f t="shared" si="24"/>
        <v>0</v>
      </c>
      <c r="G77" s="241">
        <f t="shared" si="24"/>
        <v>0</v>
      </c>
      <c r="H77" s="240">
        <f t="shared" si="24"/>
        <v>0</v>
      </c>
      <c r="I77" s="241">
        <f t="shared" si="24"/>
        <v>0</v>
      </c>
      <c r="J77" s="240">
        <f t="shared" si="24"/>
        <v>0</v>
      </c>
      <c r="K77" s="241">
        <f t="shared" si="24"/>
        <v>0</v>
      </c>
      <c r="L77" s="240">
        <f t="shared" si="24"/>
        <v>0</v>
      </c>
      <c r="M77" s="241">
        <f t="shared" si="24"/>
        <v>0</v>
      </c>
      <c r="N77" s="240">
        <f t="shared" si="24"/>
        <v>0</v>
      </c>
      <c r="O77" s="241">
        <f t="shared" si="24"/>
        <v>0</v>
      </c>
      <c r="P77" s="240">
        <f t="shared" si="24"/>
        <v>0</v>
      </c>
      <c r="Q77" s="241">
        <f t="shared" si="24"/>
        <v>0</v>
      </c>
      <c r="R77" s="240">
        <f t="shared" si="24"/>
        <v>0</v>
      </c>
      <c r="S77" s="241">
        <f t="shared" si="24"/>
        <v>0</v>
      </c>
      <c r="T77" s="240">
        <f t="shared" si="24"/>
        <v>0</v>
      </c>
      <c r="U77" s="241">
        <f t="shared" si="24"/>
        <v>0</v>
      </c>
      <c r="V77" s="240">
        <f t="shared" si="24"/>
        <v>0</v>
      </c>
      <c r="W77" s="241">
        <f t="shared" si="24"/>
        <v>0</v>
      </c>
      <c r="X77" s="240">
        <f t="shared" si="24"/>
        <v>0</v>
      </c>
      <c r="Y77" s="241">
        <f t="shared" si="24"/>
        <v>0</v>
      </c>
      <c r="Z77" s="240">
        <f t="shared" si="24"/>
        <v>0</v>
      </c>
      <c r="AA77" s="242">
        <f t="shared" si="24"/>
        <v>0</v>
      </c>
    </row>
    <row r="78" spans="2:27" ht="12.75">
      <c r="B78" s="208">
        <v>10</v>
      </c>
      <c r="C78" s="209" t="s">
        <v>154</v>
      </c>
      <c r="D78" s="240">
        <f aca="true" t="shared" si="25" ref="D78:AA78">IF(D$26&gt;0,D22/D$26*100,0)</f>
        <v>0</v>
      </c>
      <c r="E78" s="241">
        <f t="shared" si="25"/>
        <v>0</v>
      </c>
      <c r="F78" s="240">
        <f t="shared" si="25"/>
        <v>0</v>
      </c>
      <c r="G78" s="241">
        <f t="shared" si="25"/>
        <v>0</v>
      </c>
      <c r="H78" s="240">
        <f t="shared" si="25"/>
        <v>0</v>
      </c>
      <c r="I78" s="241">
        <f t="shared" si="25"/>
        <v>0</v>
      </c>
      <c r="J78" s="240">
        <f t="shared" si="25"/>
        <v>0</v>
      </c>
      <c r="K78" s="241">
        <f t="shared" si="25"/>
        <v>0</v>
      </c>
      <c r="L78" s="240">
        <f t="shared" si="25"/>
        <v>0</v>
      </c>
      <c r="M78" s="241">
        <f t="shared" si="25"/>
        <v>0</v>
      </c>
      <c r="N78" s="240">
        <f t="shared" si="25"/>
        <v>0</v>
      </c>
      <c r="O78" s="241">
        <f t="shared" si="25"/>
        <v>0</v>
      </c>
      <c r="P78" s="240">
        <f t="shared" si="25"/>
        <v>0</v>
      </c>
      <c r="Q78" s="241">
        <f t="shared" si="25"/>
        <v>0</v>
      </c>
      <c r="R78" s="240">
        <f t="shared" si="25"/>
        <v>0</v>
      </c>
      <c r="S78" s="241">
        <f t="shared" si="25"/>
        <v>0</v>
      </c>
      <c r="T78" s="240">
        <f t="shared" si="25"/>
        <v>0</v>
      </c>
      <c r="U78" s="241">
        <f t="shared" si="25"/>
        <v>0</v>
      </c>
      <c r="V78" s="240">
        <f t="shared" si="25"/>
        <v>0</v>
      </c>
      <c r="W78" s="241">
        <f t="shared" si="25"/>
        <v>0</v>
      </c>
      <c r="X78" s="240">
        <f t="shared" si="25"/>
        <v>0</v>
      </c>
      <c r="Y78" s="241">
        <f t="shared" si="25"/>
        <v>0</v>
      </c>
      <c r="Z78" s="240">
        <f t="shared" si="25"/>
        <v>0</v>
      </c>
      <c r="AA78" s="242">
        <f t="shared" si="25"/>
        <v>0</v>
      </c>
    </row>
    <row r="79" spans="2:27" ht="12.75">
      <c r="B79" s="208">
        <v>11</v>
      </c>
      <c r="C79" s="209" t="s">
        <v>155</v>
      </c>
      <c r="D79" s="240">
        <f aca="true" t="shared" si="26" ref="D79:AA79">IF(D$26&gt;0,D23/D$26*100,0)</f>
        <v>0</v>
      </c>
      <c r="E79" s="241">
        <f t="shared" si="26"/>
        <v>0</v>
      </c>
      <c r="F79" s="240">
        <f t="shared" si="26"/>
        <v>0</v>
      </c>
      <c r="G79" s="241">
        <f t="shared" si="26"/>
        <v>0</v>
      </c>
      <c r="H79" s="240">
        <f t="shared" si="26"/>
        <v>0</v>
      </c>
      <c r="I79" s="241">
        <f t="shared" si="26"/>
        <v>0</v>
      </c>
      <c r="J79" s="240">
        <f t="shared" si="26"/>
        <v>0</v>
      </c>
      <c r="K79" s="241">
        <f t="shared" si="26"/>
        <v>0</v>
      </c>
      <c r="L79" s="240">
        <f t="shared" si="26"/>
        <v>0</v>
      </c>
      <c r="M79" s="241">
        <f t="shared" si="26"/>
        <v>0</v>
      </c>
      <c r="N79" s="240">
        <f t="shared" si="26"/>
        <v>0</v>
      </c>
      <c r="O79" s="241">
        <f t="shared" si="26"/>
        <v>0</v>
      </c>
      <c r="P79" s="240">
        <f t="shared" si="26"/>
        <v>0</v>
      </c>
      <c r="Q79" s="241">
        <f t="shared" si="26"/>
        <v>0</v>
      </c>
      <c r="R79" s="240">
        <f t="shared" si="26"/>
        <v>0</v>
      </c>
      <c r="S79" s="241">
        <f t="shared" si="26"/>
        <v>0</v>
      </c>
      <c r="T79" s="240">
        <f t="shared" si="26"/>
        <v>0</v>
      </c>
      <c r="U79" s="241">
        <f t="shared" si="26"/>
        <v>0</v>
      </c>
      <c r="V79" s="240">
        <f t="shared" si="26"/>
        <v>0</v>
      </c>
      <c r="W79" s="241">
        <f t="shared" si="26"/>
        <v>0</v>
      </c>
      <c r="X79" s="240">
        <f t="shared" si="26"/>
        <v>0</v>
      </c>
      <c r="Y79" s="241">
        <f t="shared" si="26"/>
        <v>0</v>
      </c>
      <c r="Z79" s="240">
        <f t="shared" si="26"/>
        <v>0</v>
      </c>
      <c r="AA79" s="242">
        <f t="shared" si="26"/>
        <v>0</v>
      </c>
    </row>
    <row r="80" spans="2:27" ht="12.75">
      <c r="B80" s="208">
        <v>12</v>
      </c>
      <c r="C80" s="209" t="s">
        <v>156</v>
      </c>
      <c r="D80" s="240">
        <f aca="true" t="shared" si="27" ref="D80:AA80">IF(D$26&gt;0,D24/D$26*100,0)</f>
        <v>0</v>
      </c>
      <c r="E80" s="241">
        <f t="shared" si="27"/>
        <v>0</v>
      </c>
      <c r="F80" s="240">
        <f t="shared" si="27"/>
        <v>0</v>
      </c>
      <c r="G80" s="241">
        <f t="shared" si="27"/>
        <v>0</v>
      </c>
      <c r="H80" s="240">
        <f t="shared" si="27"/>
        <v>0</v>
      </c>
      <c r="I80" s="241">
        <f t="shared" si="27"/>
        <v>0</v>
      </c>
      <c r="J80" s="240">
        <f t="shared" si="27"/>
        <v>0</v>
      </c>
      <c r="K80" s="241">
        <f t="shared" si="27"/>
        <v>0</v>
      </c>
      <c r="L80" s="240">
        <f t="shared" si="27"/>
        <v>0</v>
      </c>
      <c r="M80" s="241">
        <f t="shared" si="27"/>
        <v>0</v>
      </c>
      <c r="N80" s="240">
        <f t="shared" si="27"/>
        <v>0</v>
      </c>
      <c r="O80" s="241">
        <f t="shared" si="27"/>
        <v>0</v>
      </c>
      <c r="P80" s="240">
        <f t="shared" si="27"/>
        <v>0</v>
      </c>
      <c r="Q80" s="241">
        <f t="shared" si="27"/>
        <v>0</v>
      </c>
      <c r="R80" s="240">
        <f t="shared" si="27"/>
        <v>0</v>
      </c>
      <c r="S80" s="241">
        <f t="shared" si="27"/>
        <v>0</v>
      </c>
      <c r="T80" s="240">
        <f t="shared" si="27"/>
        <v>0</v>
      </c>
      <c r="U80" s="241">
        <f t="shared" si="27"/>
        <v>0</v>
      </c>
      <c r="V80" s="240">
        <f t="shared" si="27"/>
        <v>0</v>
      </c>
      <c r="W80" s="241">
        <f t="shared" si="27"/>
        <v>0</v>
      </c>
      <c r="X80" s="240">
        <f t="shared" si="27"/>
        <v>0</v>
      </c>
      <c r="Y80" s="241">
        <f t="shared" si="27"/>
        <v>0</v>
      </c>
      <c r="Z80" s="240">
        <f t="shared" si="27"/>
        <v>0</v>
      </c>
      <c r="AA80" s="242">
        <f t="shared" si="27"/>
        <v>0</v>
      </c>
    </row>
    <row r="81" spans="2:27" ht="12.75">
      <c r="B81" s="213">
        <v>13</v>
      </c>
      <c r="C81" s="214">
        <v>1600</v>
      </c>
      <c r="D81" s="243">
        <f aca="true" t="shared" si="28" ref="D81:AA81">IF(D$26&gt;0,D25/D$26*100,0)</f>
        <v>0</v>
      </c>
      <c r="E81" s="244">
        <f t="shared" si="28"/>
        <v>0</v>
      </c>
      <c r="F81" s="243">
        <f t="shared" si="28"/>
        <v>0</v>
      </c>
      <c r="G81" s="244">
        <f t="shared" si="28"/>
        <v>0</v>
      </c>
      <c r="H81" s="243">
        <f t="shared" si="28"/>
        <v>0</v>
      </c>
      <c r="I81" s="244">
        <f t="shared" si="28"/>
        <v>0</v>
      </c>
      <c r="J81" s="243">
        <f t="shared" si="28"/>
        <v>0</v>
      </c>
      <c r="K81" s="244">
        <f t="shared" si="28"/>
        <v>0</v>
      </c>
      <c r="L81" s="243">
        <f t="shared" si="28"/>
        <v>0</v>
      </c>
      <c r="M81" s="244">
        <f t="shared" si="28"/>
        <v>0</v>
      </c>
      <c r="N81" s="243">
        <f t="shared" si="28"/>
        <v>0</v>
      </c>
      <c r="O81" s="244">
        <f t="shared" si="28"/>
        <v>0</v>
      </c>
      <c r="P81" s="243">
        <f t="shared" si="28"/>
        <v>0</v>
      </c>
      <c r="Q81" s="244">
        <f t="shared" si="28"/>
        <v>0</v>
      </c>
      <c r="R81" s="243">
        <f t="shared" si="28"/>
        <v>0</v>
      </c>
      <c r="S81" s="244">
        <f t="shared" si="28"/>
        <v>0</v>
      </c>
      <c r="T81" s="243">
        <f t="shared" si="28"/>
        <v>0</v>
      </c>
      <c r="U81" s="244">
        <f t="shared" si="28"/>
        <v>0</v>
      </c>
      <c r="V81" s="243">
        <f t="shared" si="28"/>
        <v>0</v>
      </c>
      <c r="W81" s="244">
        <f t="shared" si="28"/>
        <v>0</v>
      </c>
      <c r="X81" s="243">
        <f t="shared" si="28"/>
        <v>0</v>
      </c>
      <c r="Y81" s="244">
        <f t="shared" si="28"/>
        <v>0</v>
      </c>
      <c r="Z81" s="243">
        <f t="shared" si="28"/>
        <v>0</v>
      </c>
      <c r="AA81" s="245">
        <f t="shared" si="28"/>
        <v>0</v>
      </c>
    </row>
    <row r="82" spans="2:27" ht="12.75">
      <c r="B82" s="218"/>
      <c r="C82" s="219" t="s">
        <v>89</v>
      </c>
      <c r="D82" s="246">
        <f aca="true" t="shared" si="29" ref="D82:AA82">SUM(D69:D81)</f>
        <v>0</v>
      </c>
      <c r="E82" s="221">
        <f t="shared" si="29"/>
        <v>0</v>
      </c>
      <c r="F82" s="246">
        <f t="shared" si="29"/>
        <v>0</v>
      </c>
      <c r="G82" s="221">
        <f t="shared" si="29"/>
        <v>0</v>
      </c>
      <c r="H82" s="246">
        <f t="shared" si="29"/>
        <v>0</v>
      </c>
      <c r="I82" s="221">
        <f t="shared" si="29"/>
        <v>0</v>
      </c>
      <c r="J82" s="246">
        <f t="shared" si="29"/>
        <v>0</v>
      </c>
      <c r="K82" s="221">
        <f t="shared" si="29"/>
        <v>0</v>
      </c>
      <c r="L82" s="246">
        <f t="shared" si="29"/>
        <v>0</v>
      </c>
      <c r="M82" s="221">
        <f t="shared" si="29"/>
        <v>0</v>
      </c>
      <c r="N82" s="246">
        <f t="shared" si="29"/>
        <v>0</v>
      </c>
      <c r="O82" s="221">
        <f t="shared" si="29"/>
        <v>0</v>
      </c>
      <c r="P82" s="246">
        <f t="shared" si="29"/>
        <v>0</v>
      </c>
      <c r="Q82" s="221">
        <f t="shared" si="29"/>
        <v>0</v>
      </c>
      <c r="R82" s="246">
        <f t="shared" si="29"/>
        <v>0</v>
      </c>
      <c r="S82" s="221">
        <f t="shared" si="29"/>
        <v>0</v>
      </c>
      <c r="T82" s="246">
        <f t="shared" si="29"/>
        <v>0</v>
      </c>
      <c r="U82" s="221">
        <f t="shared" si="29"/>
        <v>0</v>
      </c>
      <c r="V82" s="246">
        <f t="shared" si="29"/>
        <v>0</v>
      </c>
      <c r="W82" s="221">
        <f t="shared" si="29"/>
        <v>0</v>
      </c>
      <c r="X82" s="246">
        <f t="shared" si="29"/>
        <v>0</v>
      </c>
      <c r="Y82" s="221">
        <f t="shared" si="29"/>
        <v>0</v>
      </c>
      <c r="Z82" s="246">
        <f t="shared" si="29"/>
        <v>0</v>
      </c>
      <c r="AA82" s="222">
        <f t="shared" si="29"/>
        <v>0</v>
      </c>
    </row>
    <row r="83" spans="2:27" ht="12.75">
      <c r="B83" s="421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3"/>
    </row>
    <row r="84" spans="2:27" ht="12.75">
      <c r="B84" s="416" t="s">
        <v>157</v>
      </c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8"/>
    </row>
    <row r="85" spans="2:27" ht="12.75">
      <c r="B85" s="419" t="s">
        <v>0</v>
      </c>
      <c r="C85" s="198" t="s">
        <v>142</v>
      </c>
      <c r="D85" s="413" t="s">
        <v>28</v>
      </c>
      <c r="E85" s="415"/>
      <c r="F85" s="413" t="s">
        <v>29</v>
      </c>
      <c r="G85" s="415"/>
      <c r="H85" s="413" t="s">
        <v>30</v>
      </c>
      <c r="I85" s="415"/>
      <c r="J85" s="413" t="s">
        <v>31</v>
      </c>
      <c r="K85" s="415"/>
      <c r="L85" s="413" t="s">
        <v>32</v>
      </c>
      <c r="M85" s="415"/>
      <c r="N85" s="413" t="s">
        <v>33</v>
      </c>
      <c r="O85" s="415"/>
      <c r="P85" s="413" t="s">
        <v>34</v>
      </c>
      <c r="Q85" s="415"/>
      <c r="R85" s="413" t="s">
        <v>35</v>
      </c>
      <c r="S85" s="415"/>
      <c r="T85" s="413" t="s">
        <v>36</v>
      </c>
      <c r="U85" s="415"/>
      <c r="V85" s="413" t="s">
        <v>37</v>
      </c>
      <c r="W85" s="415"/>
      <c r="X85" s="413" t="s">
        <v>38</v>
      </c>
      <c r="Y85" s="415"/>
      <c r="Z85" s="413" t="s">
        <v>39</v>
      </c>
      <c r="AA85" s="414"/>
    </row>
    <row r="86" spans="2:27" ht="12.75">
      <c r="B86" s="420"/>
      <c r="C86" s="199" t="s">
        <v>143</v>
      </c>
      <c r="D86" s="200" t="s">
        <v>159</v>
      </c>
      <c r="E86" s="201" t="s">
        <v>159</v>
      </c>
      <c r="F86" s="200" t="s">
        <v>159</v>
      </c>
      <c r="G86" s="201" t="s">
        <v>159</v>
      </c>
      <c r="H86" s="200" t="s">
        <v>159</v>
      </c>
      <c r="I86" s="201" t="s">
        <v>159</v>
      </c>
      <c r="J86" s="200" t="s">
        <v>159</v>
      </c>
      <c r="K86" s="201" t="s">
        <v>159</v>
      </c>
      <c r="L86" s="200" t="s">
        <v>159</v>
      </c>
      <c r="M86" s="201" t="s">
        <v>159</v>
      </c>
      <c r="N86" s="200" t="s">
        <v>159</v>
      </c>
      <c r="O86" s="201" t="s">
        <v>159</v>
      </c>
      <c r="P86" s="200" t="s">
        <v>159</v>
      </c>
      <c r="Q86" s="201" t="s">
        <v>159</v>
      </c>
      <c r="R86" s="200" t="s">
        <v>159</v>
      </c>
      <c r="S86" s="201" t="s">
        <v>159</v>
      </c>
      <c r="T86" s="200" t="s">
        <v>159</v>
      </c>
      <c r="U86" s="201" t="s">
        <v>159</v>
      </c>
      <c r="V86" s="200" t="s">
        <v>159</v>
      </c>
      <c r="W86" s="201" t="s">
        <v>159</v>
      </c>
      <c r="X86" s="200" t="s">
        <v>159</v>
      </c>
      <c r="Y86" s="201" t="s">
        <v>159</v>
      </c>
      <c r="Z86" s="200" t="s">
        <v>159</v>
      </c>
      <c r="AA86" s="202" t="s">
        <v>159</v>
      </c>
    </row>
    <row r="87" spans="2:27" ht="12.75">
      <c r="B87" s="203">
        <v>1</v>
      </c>
      <c r="C87" s="204">
        <v>0</v>
      </c>
      <c r="D87" s="237">
        <f aca="true" t="shared" si="30" ref="D87:AA87">IF(D$44&gt;0,D31/D$44*100,0)</f>
        <v>0</v>
      </c>
      <c r="E87" s="238">
        <f t="shared" si="30"/>
        <v>0</v>
      </c>
      <c r="F87" s="237">
        <f t="shared" si="30"/>
        <v>0</v>
      </c>
      <c r="G87" s="238">
        <f t="shared" si="30"/>
        <v>0</v>
      </c>
      <c r="H87" s="237">
        <f t="shared" si="30"/>
        <v>0</v>
      </c>
      <c r="I87" s="238">
        <f t="shared" si="30"/>
        <v>0</v>
      </c>
      <c r="J87" s="237">
        <f t="shared" si="30"/>
        <v>0</v>
      </c>
      <c r="K87" s="238">
        <f t="shared" si="30"/>
        <v>0</v>
      </c>
      <c r="L87" s="237">
        <f t="shared" si="30"/>
        <v>0</v>
      </c>
      <c r="M87" s="238">
        <f t="shared" si="30"/>
        <v>0</v>
      </c>
      <c r="N87" s="237">
        <f t="shared" si="30"/>
        <v>0</v>
      </c>
      <c r="O87" s="238">
        <f t="shared" si="30"/>
        <v>0</v>
      </c>
      <c r="P87" s="237">
        <f t="shared" si="30"/>
        <v>0</v>
      </c>
      <c r="Q87" s="238">
        <f t="shared" si="30"/>
        <v>0</v>
      </c>
      <c r="R87" s="237">
        <f t="shared" si="30"/>
        <v>0</v>
      </c>
      <c r="S87" s="238">
        <f t="shared" si="30"/>
        <v>0</v>
      </c>
      <c r="T87" s="237">
        <f t="shared" si="30"/>
        <v>0</v>
      </c>
      <c r="U87" s="238">
        <f t="shared" si="30"/>
        <v>0</v>
      </c>
      <c r="V87" s="237">
        <f t="shared" si="30"/>
        <v>0</v>
      </c>
      <c r="W87" s="238">
        <f t="shared" si="30"/>
        <v>0</v>
      </c>
      <c r="X87" s="237">
        <f t="shared" si="30"/>
        <v>0</v>
      </c>
      <c r="Y87" s="238">
        <f t="shared" si="30"/>
        <v>0</v>
      </c>
      <c r="Z87" s="237">
        <f t="shared" si="30"/>
        <v>0</v>
      </c>
      <c r="AA87" s="239">
        <f t="shared" si="30"/>
        <v>0</v>
      </c>
    </row>
    <row r="88" spans="2:27" ht="12.75">
      <c r="B88" s="208">
        <v>2</v>
      </c>
      <c r="C88" s="209" t="s">
        <v>146</v>
      </c>
      <c r="D88" s="240">
        <f aca="true" t="shared" si="31" ref="D88:AA88">IF(D$44&gt;0,D32/D$44*100,0)</f>
        <v>0</v>
      </c>
      <c r="E88" s="241">
        <f t="shared" si="31"/>
        <v>0</v>
      </c>
      <c r="F88" s="240">
        <f t="shared" si="31"/>
        <v>0</v>
      </c>
      <c r="G88" s="241">
        <f t="shared" si="31"/>
        <v>0</v>
      </c>
      <c r="H88" s="240">
        <f t="shared" si="31"/>
        <v>0</v>
      </c>
      <c r="I88" s="241">
        <f t="shared" si="31"/>
        <v>0</v>
      </c>
      <c r="J88" s="240">
        <f t="shared" si="31"/>
        <v>0</v>
      </c>
      <c r="K88" s="241">
        <f t="shared" si="31"/>
        <v>0</v>
      </c>
      <c r="L88" s="240">
        <f t="shared" si="31"/>
        <v>0</v>
      </c>
      <c r="M88" s="241">
        <f t="shared" si="31"/>
        <v>0</v>
      </c>
      <c r="N88" s="240">
        <f t="shared" si="31"/>
        <v>0</v>
      </c>
      <c r="O88" s="241">
        <f t="shared" si="31"/>
        <v>0</v>
      </c>
      <c r="P88" s="240">
        <f t="shared" si="31"/>
        <v>0</v>
      </c>
      <c r="Q88" s="241">
        <f t="shared" si="31"/>
        <v>0</v>
      </c>
      <c r="R88" s="240">
        <f t="shared" si="31"/>
        <v>0</v>
      </c>
      <c r="S88" s="241">
        <f t="shared" si="31"/>
        <v>0</v>
      </c>
      <c r="T88" s="240">
        <f t="shared" si="31"/>
        <v>0</v>
      </c>
      <c r="U88" s="241">
        <f t="shared" si="31"/>
        <v>0</v>
      </c>
      <c r="V88" s="240">
        <f t="shared" si="31"/>
        <v>0</v>
      </c>
      <c r="W88" s="241">
        <f t="shared" si="31"/>
        <v>0</v>
      </c>
      <c r="X88" s="240">
        <f t="shared" si="31"/>
        <v>0</v>
      </c>
      <c r="Y88" s="241">
        <f t="shared" si="31"/>
        <v>0</v>
      </c>
      <c r="Z88" s="240">
        <f t="shared" si="31"/>
        <v>0</v>
      </c>
      <c r="AA88" s="242">
        <f t="shared" si="31"/>
        <v>0</v>
      </c>
    </row>
    <row r="89" spans="2:27" ht="12.75">
      <c r="B89" s="208">
        <v>3</v>
      </c>
      <c r="C89" s="209" t="s">
        <v>147</v>
      </c>
      <c r="D89" s="240">
        <f aca="true" t="shared" si="32" ref="D89:AA89">IF(D$44&gt;0,D33/D$44*100,0)</f>
        <v>0</v>
      </c>
      <c r="E89" s="241">
        <f t="shared" si="32"/>
        <v>0</v>
      </c>
      <c r="F89" s="240">
        <f t="shared" si="32"/>
        <v>0</v>
      </c>
      <c r="G89" s="241">
        <f t="shared" si="32"/>
        <v>0</v>
      </c>
      <c r="H89" s="240">
        <f t="shared" si="32"/>
        <v>0</v>
      </c>
      <c r="I89" s="241">
        <f t="shared" si="32"/>
        <v>0</v>
      </c>
      <c r="J89" s="240">
        <f t="shared" si="32"/>
        <v>0</v>
      </c>
      <c r="K89" s="241">
        <f t="shared" si="32"/>
        <v>0</v>
      </c>
      <c r="L89" s="240">
        <f t="shared" si="32"/>
        <v>0</v>
      </c>
      <c r="M89" s="241">
        <f t="shared" si="32"/>
        <v>0</v>
      </c>
      <c r="N89" s="240">
        <f t="shared" si="32"/>
        <v>0</v>
      </c>
      <c r="O89" s="241">
        <f t="shared" si="32"/>
        <v>0</v>
      </c>
      <c r="P89" s="240">
        <f t="shared" si="32"/>
        <v>0</v>
      </c>
      <c r="Q89" s="241">
        <f t="shared" si="32"/>
        <v>0</v>
      </c>
      <c r="R89" s="240">
        <f t="shared" si="32"/>
        <v>0</v>
      </c>
      <c r="S89" s="241">
        <f t="shared" si="32"/>
        <v>0</v>
      </c>
      <c r="T89" s="240">
        <f t="shared" si="32"/>
        <v>0</v>
      </c>
      <c r="U89" s="241">
        <f t="shared" si="32"/>
        <v>0</v>
      </c>
      <c r="V89" s="240">
        <f t="shared" si="32"/>
        <v>0</v>
      </c>
      <c r="W89" s="241">
        <f t="shared" si="32"/>
        <v>0</v>
      </c>
      <c r="X89" s="240">
        <f t="shared" si="32"/>
        <v>0</v>
      </c>
      <c r="Y89" s="241">
        <f t="shared" si="32"/>
        <v>0</v>
      </c>
      <c r="Z89" s="240">
        <f t="shared" si="32"/>
        <v>0</v>
      </c>
      <c r="AA89" s="242">
        <f t="shared" si="32"/>
        <v>0</v>
      </c>
    </row>
    <row r="90" spans="2:27" ht="12.75">
      <c r="B90" s="208">
        <v>4</v>
      </c>
      <c r="C90" s="209" t="s">
        <v>148</v>
      </c>
      <c r="D90" s="240">
        <f aca="true" t="shared" si="33" ref="D90:AA90">IF(D$44&gt;0,D34/D$44*100,0)</f>
        <v>0</v>
      </c>
      <c r="E90" s="241">
        <f t="shared" si="33"/>
        <v>0</v>
      </c>
      <c r="F90" s="240">
        <f t="shared" si="33"/>
        <v>0</v>
      </c>
      <c r="G90" s="241">
        <f t="shared" si="33"/>
        <v>0</v>
      </c>
      <c r="H90" s="240">
        <f t="shared" si="33"/>
        <v>0</v>
      </c>
      <c r="I90" s="241">
        <f t="shared" si="33"/>
        <v>0</v>
      </c>
      <c r="J90" s="240">
        <f t="shared" si="33"/>
        <v>0</v>
      </c>
      <c r="K90" s="241">
        <f t="shared" si="33"/>
        <v>0</v>
      </c>
      <c r="L90" s="240">
        <f t="shared" si="33"/>
        <v>0</v>
      </c>
      <c r="M90" s="241">
        <f t="shared" si="33"/>
        <v>0</v>
      </c>
      <c r="N90" s="240">
        <f t="shared" si="33"/>
        <v>0</v>
      </c>
      <c r="O90" s="241">
        <f t="shared" si="33"/>
        <v>0</v>
      </c>
      <c r="P90" s="240">
        <f t="shared" si="33"/>
        <v>0</v>
      </c>
      <c r="Q90" s="241">
        <f t="shared" si="33"/>
        <v>0</v>
      </c>
      <c r="R90" s="240">
        <f t="shared" si="33"/>
        <v>0</v>
      </c>
      <c r="S90" s="241">
        <f t="shared" si="33"/>
        <v>0</v>
      </c>
      <c r="T90" s="240">
        <f t="shared" si="33"/>
        <v>0</v>
      </c>
      <c r="U90" s="241">
        <f t="shared" si="33"/>
        <v>0</v>
      </c>
      <c r="V90" s="240">
        <f t="shared" si="33"/>
        <v>0</v>
      </c>
      <c r="W90" s="241">
        <f t="shared" si="33"/>
        <v>0</v>
      </c>
      <c r="X90" s="240">
        <f t="shared" si="33"/>
        <v>0</v>
      </c>
      <c r="Y90" s="241">
        <f t="shared" si="33"/>
        <v>0</v>
      </c>
      <c r="Z90" s="240">
        <f t="shared" si="33"/>
        <v>0</v>
      </c>
      <c r="AA90" s="242">
        <f t="shared" si="33"/>
        <v>0</v>
      </c>
    </row>
    <row r="91" spans="2:27" ht="12.75">
      <c r="B91" s="208">
        <v>5</v>
      </c>
      <c r="C91" s="209" t="s">
        <v>149</v>
      </c>
      <c r="D91" s="240">
        <f aca="true" t="shared" si="34" ref="D91:AA91">IF(D$44&gt;0,D35/D$44*100,0)</f>
        <v>0</v>
      </c>
      <c r="E91" s="241">
        <f t="shared" si="34"/>
        <v>0</v>
      </c>
      <c r="F91" s="240">
        <f t="shared" si="34"/>
        <v>0</v>
      </c>
      <c r="G91" s="241">
        <f t="shared" si="34"/>
        <v>0</v>
      </c>
      <c r="H91" s="240">
        <f t="shared" si="34"/>
        <v>0</v>
      </c>
      <c r="I91" s="241">
        <f t="shared" si="34"/>
        <v>0</v>
      </c>
      <c r="J91" s="240">
        <f t="shared" si="34"/>
        <v>0</v>
      </c>
      <c r="K91" s="241">
        <f t="shared" si="34"/>
        <v>0</v>
      </c>
      <c r="L91" s="240">
        <f t="shared" si="34"/>
        <v>0</v>
      </c>
      <c r="M91" s="241">
        <f t="shared" si="34"/>
        <v>0</v>
      </c>
      <c r="N91" s="240">
        <f t="shared" si="34"/>
        <v>0</v>
      </c>
      <c r="O91" s="241">
        <f t="shared" si="34"/>
        <v>0</v>
      </c>
      <c r="P91" s="240">
        <f t="shared" si="34"/>
        <v>0</v>
      </c>
      <c r="Q91" s="241">
        <f t="shared" si="34"/>
        <v>0</v>
      </c>
      <c r="R91" s="240">
        <f t="shared" si="34"/>
        <v>0</v>
      </c>
      <c r="S91" s="241">
        <f t="shared" si="34"/>
        <v>0</v>
      </c>
      <c r="T91" s="240">
        <f t="shared" si="34"/>
        <v>0</v>
      </c>
      <c r="U91" s="241">
        <f t="shared" si="34"/>
        <v>0</v>
      </c>
      <c r="V91" s="240">
        <f t="shared" si="34"/>
        <v>0</v>
      </c>
      <c r="W91" s="241">
        <f t="shared" si="34"/>
        <v>0</v>
      </c>
      <c r="X91" s="240">
        <f t="shared" si="34"/>
        <v>0</v>
      </c>
      <c r="Y91" s="241">
        <f t="shared" si="34"/>
        <v>0</v>
      </c>
      <c r="Z91" s="240">
        <f t="shared" si="34"/>
        <v>0</v>
      </c>
      <c r="AA91" s="242">
        <f t="shared" si="34"/>
        <v>0</v>
      </c>
    </row>
    <row r="92" spans="2:27" ht="12.75">
      <c r="B92" s="208">
        <v>6</v>
      </c>
      <c r="C92" s="209" t="s">
        <v>150</v>
      </c>
      <c r="D92" s="240">
        <f aca="true" t="shared" si="35" ref="D92:AA92">IF(D$44&gt;0,D36/D$44*100,0)</f>
        <v>0</v>
      </c>
      <c r="E92" s="241">
        <f t="shared" si="35"/>
        <v>0</v>
      </c>
      <c r="F92" s="240">
        <f t="shared" si="35"/>
        <v>0</v>
      </c>
      <c r="G92" s="241">
        <f t="shared" si="35"/>
        <v>0</v>
      </c>
      <c r="H92" s="240">
        <f t="shared" si="35"/>
        <v>0</v>
      </c>
      <c r="I92" s="241">
        <f t="shared" si="35"/>
        <v>0</v>
      </c>
      <c r="J92" s="240">
        <f t="shared" si="35"/>
        <v>0</v>
      </c>
      <c r="K92" s="241">
        <f t="shared" si="35"/>
        <v>0</v>
      </c>
      <c r="L92" s="240">
        <f t="shared" si="35"/>
        <v>0</v>
      </c>
      <c r="M92" s="241">
        <f t="shared" si="35"/>
        <v>0</v>
      </c>
      <c r="N92" s="240">
        <f t="shared" si="35"/>
        <v>0</v>
      </c>
      <c r="O92" s="241">
        <f t="shared" si="35"/>
        <v>0</v>
      </c>
      <c r="P92" s="240">
        <f t="shared" si="35"/>
        <v>0</v>
      </c>
      <c r="Q92" s="241">
        <f t="shared" si="35"/>
        <v>0</v>
      </c>
      <c r="R92" s="240">
        <f t="shared" si="35"/>
        <v>0</v>
      </c>
      <c r="S92" s="241">
        <f t="shared" si="35"/>
        <v>0</v>
      </c>
      <c r="T92" s="240">
        <f t="shared" si="35"/>
        <v>0</v>
      </c>
      <c r="U92" s="241">
        <f t="shared" si="35"/>
        <v>0</v>
      </c>
      <c r="V92" s="240">
        <f t="shared" si="35"/>
        <v>0</v>
      </c>
      <c r="W92" s="241">
        <f t="shared" si="35"/>
        <v>0</v>
      </c>
      <c r="X92" s="240">
        <f t="shared" si="35"/>
        <v>0</v>
      </c>
      <c r="Y92" s="241">
        <f t="shared" si="35"/>
        <v>0</v>
      </c>
      <c r="Z92" s="240">
        <f t="shared" si="35"/>
        <v>0</v>
      </c>
      <c r="AA92" s="242">
        <f t="shared" si="35"/>
        <v>0</v>
      </c>
    </row>
    <row r="93" spans="2:27" ht="12.75">
      <c r="B93" s="208">
        <v>7</v>
      </c>
      <c r="C93" s="209" t="s">
        <v>151</v>
      </c>
      <c r="D93" s="240">
        <f aca="true" t="shared" si="36" ref="D93:AA93">IF(D$44&gt;0,D37/D$44*100,0)</f>
        <v>0</v>
      </c>
      <c r="E93" s="241">
        <f t="shared" si="36"/>
        <v>0</v>
      </c>
      <c r="F93" s="240">
        <f t="shared" si="36"/>
        <v>0</v>
      </c>
      <c r="G93" s="241">
        <f t="shared" si="36"/>
        <v>0</v>
      </c>
      <c r="H93" s="240">
        <f t="shared" si="36"/>
        <v>0</v>
      </c>
      <c r="I93" s="241">
        <f t="shared" si="36"/>
        <v>0</v>
      </c>
      <c r="J93" s="240">
        <f t="shared" si="36"/>
        <v>0</v>
      </c>
      <c r="K93" s="241">
        <f t="shared" si="36"/>
        <v>0</v>
      </c>
      <c r="L93" s="240">
        <f t="shared" si="36"/>
        <v>0</v>
      </c>
      <c r="M93" s="241">
        <f t="shared" si="36"/>
        <v>0</v>
      </c>
      <c r="N93" s="240">
        <f t="shared" si="36"/>
        <v>0</v>
      </c>
      <c r="O93" s="241">
        <f t="shared" si="36"/>
        <v>0</v>
      </c>
      <c r="P93" s="240">
        <f t="shared" si="36"/>
        <v>0</v>
      </c>
      <c r="Q93" s="241">
        <f t="shared" si="36"/>
        <v>0</v>
      </c>
      <c r="R93" s="240">
        <f t="shared" si="36"/>
        <v>0</v>
      </c>
      <c r="S93" s="241">
        <f t="shared" si="36"/>
        <v>0</v>
      </c>
      <c r="T93" s="240">
        <f t="shared" si="36"/>
        <v>0</v>
      </c>
      <c r="U93" s="241">
        <f t="shared" si="36"/>
        <v>0</v>
      </c>
      <c r="V93" s="240">
        <f t="shared" si="36"/>
        <v>0</v>
      </c>
      <c r="W93" s="241">
        <f t="shared" si="36"/>
        <v>0</v>
      </c>
      <c r="X93" s="240">
        <f t="shared" si="36"/>
        <v>0</v>
      </c>
      <c r="Y93" s="241">
        <f t="shared" si="36"/>
        <v>0</v>
      </c>
      <c r="Z93" s="240">
        <f t="shared" si="36"/>
        <v>0</v>
      </c>
      <c r="AA93" s="242">
        <f t="shared" si="36"/>
        <v>0</v>
      </c>
    </row>
    <row r="94" spans="2:27" ht="12.75">
      <c r="B94" s="208">
        <v>8</v>
      </c>
      <c r="C94" s="209" t="s">
        <v>152</v>
      </c>
      <c r="D94" s="240">
        <f aca="true" t="shared" si="37" ref="D94:AA94">IF(D$44&gt;0,D38/D$44*100,0)</f>
        <v>0</v>
      </c>
      <c r="E94" s="241">
        <f t="shared" si="37"/>
        <v>0</v>
      </c>
      <c r="F94" s="240">
        <f t="shared" si="37"/>
        <v>0</v>
      </c>
      <c r="G94" s="241">
        <f t="shared" si="37"/>
        <v>0</v>
      </c>
      <c r="H94" s="240">
        <f t="shared" si="37"/>
        <v>0</v>
      </c>
      <c r="I94" s="241">
        <f t="shared" si="37"/>
        <v>0</v>
      </c>
      <c r="J94" s="240">
        <f t="shared" si="37"/>
        <v>0</v>
      </c>
      <c r="K94" s="241">
        <f t="shared" si="37"/>
        <v>0</v>
      </c>
      <c r="L94" s="240">
        <f t="shared" si="37"/>
        <v>0</v>
      </c>
      <c r="M94" s="241">
        <f t="shared" si="37"/>
        <v>0</v>
      </c>
      <c r="N94" s="240">
        <f t="shared" si="37"/>
        <v>0</v>
      </c>
      <c r="O94" s="241">
        <f t="shared" si="37"/>
        <v>0</v>
      </c>
      <c r="P94" s="240">
        <f t="shared" si="37"/>
        <v>0</v>
      </c>
      <c r="Q94" s="241">
        <f t="shared" si="37"/>
        <v>0</v>
      </c>
      <c r="R94" s="240">
        <f t="shared" si="37"/>
        <v>0</v>
      </c>
      <c r="S94" s="241">
        <f t="shared" si="37"/>
        <v>0</v>
      </c>
      <c r="T94" s="240">
        <f t="shared" si="37"/>
        <v>0</v>
      </c>
      <c r="U94" s="241">
        <f t="shared" si="37"/>
        <v>0</v>
      </c>
      <c r="V94" s="240">
        <f t="shared" si="37"/>
        <v>0</v>
      </c>
      <c r="W94" s="241">
        <f t="shared" si="37"/>
        <v>0</v>
      </c>
      <c r="X94" s="240">
        <f t="shared" si="37"/>
        <v>0</v>
      </c>
      <c r="Y94" s="241">
        <f t="shared" si="37"/>
        <v>0</v>
      </c>
      <c r="Z94" s="240">
        <f t="shared" si="37"/>
        <v>0</v>
      </c>
      <c r="AA94" s="242">
        <f t="shared" si="37"/>
        <v>0</v>
      </c>
    </row>
    <row r="95" spans="2:27" ht="12.75">
      <c r="B95" s="208">
        <v>9</v>
      </c>
      <c r="C95" s="209" t="s">
        <v>153</v>
      </c>
      <c r="D95" s="240">
        <f aca="true" t="shared" si="38" ref="D95:AA95">IF(D$44&gt;0,D39/D$44*100,0)</f>
        <v>0</v>
      </c>
      <c r="E95" s="241">
        <f t="shared" si="38"/>
        <v>0</v>
      </c>
      <c r="F95" s="240">
        <f t="shared" si="38"/>
        <v>0</v>
      </c>
      <c r="G95" s="241">
        <f t="shared" si="38"/>
        <v>0</v>
      </c>
      <c r="H95" s="240">
        <f t="shared" si="38"/>
        <v>0</v>
      </c>
      <c r="I95" s="241">
        <f t="shared" si="38"/>
        <v>0</v>
      </c>
      <c r="J95" s="240">
        <f t="shared" si="38"/>
        <v>0</v>
      </c>
      <c r="K95" s="241">
        <f t="shared" si="38"/>
        <v>0</v>
      </c>
      <c r="L95" s="240">
        <f t="shared" si="38"/>
        <v>0</v>
      </c>
      <c r="M95" s="241">
        <f t="shared" si="38"/>
        <v>0</v>
      </c>
      <c r="N95" s="240">
        <f t="shared" si="38"/>
        <v>0</v>
      </c>
      <c r="O95" s="241">
        <f t="shared" si="38"/>
        <v>0</v>
      </c>
      <c r="P95" s="240">
        <f t="shared" si="38"/>
        <v>0</v>
      </c>
      <c r="Q95" s="241">
        <f t="shared" si="38"/>
        <v>0</v>
      </c>
      <c r="R95" s="240">
        <f t="shared" si="38"/>
        <v>0</v>
      </c>
      <c r="S95" s="241">
        <f t="shared" si="38"/>
        <v>0</v>
      </c>
      <c r="T95" s="240">
        <f t="shared" si="38"/>
        <v>0</v>
      </c>
      <c r="U95" s="241">
        <f t="shared" si="38"/>
        <v>0</v>
      </c>
      <c r="V95" s="240">
        <f t="shared" si="38"/>
        <v>0</v>
      </c>
      <c r="W95" s="241">
        <f t="shared" si="38"/>
        <v>0</v>
      </c>
      <c r="X95" s="240">
        <f t="shared" si="38"/>
        <v>0</v>
      </c>
      <c r="Y95" s="241">
        <f t="shared" si="38"/>
        <v>0</v>
      </c>
      <c r="Z95" s="240">
        <f t="shared" si="38"/>
        <v>0</v>
      </c>
      <c r="AA95" s="242">
        <f t="shared" si="38"/>
        <v>0</v>
      </c>
    </row>
    <row r="96" spans="2:27" ht="12.75">
      <c r="B96" s="208">
        <v>10</v>
      </c>
      <c r="C96" s="209" t="s">
        <v>154</v>
      </c>
      <c r="D96" s="240">
        <f aca="true" t="shared" si="39" ref="D96:AA96">IF(D$44&gt;0,D40/D$44*100,0)</f>
        <v>0</v>
      </c>
      <c r="E96" s="241">
        <f t="shared" si="39"/>
        <v>0</v>
      </c>
      <c r="F96" s="240">
        <f t="shared" si="39"/>
        <v>0</v>
      </c>
      <c r="G96" s="241">
        <f t="shared" si="39"/>
        <v>0</v>
      </c>
      <c r="H96" s="240">
        <f t="shared" si="39"/>
        <v>0</v>
      </c>
      <c r="I96" s="241">
        <f t="shared" si="39"/>
        <v>0</v>
      </c>
      <c r="J96" s="240">
        <f t="shared" si="39"/>
        <v>0</v>
      </c>
      <c r="K96" s="241">
        <f t="shared" si="39"/>
        <v>0</v>
      </c>
      <c r="L96" s="240">
        <f t="shared" si="39"/>
        <v>0</v>
      </c>
      <c r="M96" s="241">
        <f t="shared" si="39"/>
        <v>0</v>
      </c>
      <c r="N96" s="240">
        <f t="shared" si="39"/>
        <v>0</v>
      </c>
      <c r="O96" s="241">
        <f t="shared" si="39"/>
        <v>0</v>
      </c>
      <c r="P96" s="240">
        <f t="shared" si="39"/>
        <v>0</v>
      </c>
      <c r="Q96" s="241">
        <f t="shared" si="39"/>
        <v>0</v>
      </c>
      <c r="R96" s="240">
        <f t="shared" si="39"/>
        <v>0</v>
      </c>
      <c r="S96" s="241">
        <f t="shared" si="39"/>
        <v>0</v>
      </c>
      <c r="T96" s="240">
        <f t="shared" si="39"/>
        <v>0</v>
      </c>
      <c r="U96" s="241">
        <f t="shared" si="39"/>
        <v>0</v>
      </c>
      <c r="V96" s="240">
        <f t="shared" si="39"/>
        <v>0</v>
      </c>
      <c r="W96" s="241">
        <f t="shared" si="39"/>
        <v>0</v>
      </c>
      <c r="X96" s="240">
        <f t="shared" si="39"/>
        <v>0</v>
      </c>
      <c r="Y96" s="241">
        <f t="shared" si="39"/>
        <v>0</v>
      </c>
      <c r="Z96" s="240">
        <f t="shared" si="39"/>
        <v>0</v>
      </c>
      <c r="AA96" s="242">
        <f t="shared" si="39"/>
        <v>0</v>
      </c>
    </row>
    <row r="97" spans="2:27" ht="12.75">
      <c r="B97" s="208">
        <v>11</v>
      </c>
      <c r="C97" s="209" t="s">
        <v>155</v>
      </c>
      <c r="D97" s="240">
        <f aca="true" t="shared" si="40" ref="D97:AA97">IF(D$44&gt;0,D41/D$44*100,0)</f>
        <v>0</v>
      </c>
      <c r="E97" s="241">
        <f t="shared" si="40"/>
        <v>0</v>
      </c>
      <c r="F97" s="240">
        <f t="shared" si="40"/>
        <v>0</v>
      </c>
      <c r="G97" s="241">
        <f t="shared" si="40"/>
        <v>0</v>
      </c>
      <c r="H97" s="240">
        <f t="shared" si="40"/>
        <v>0</v>
      </c>
      <c r="I97" s="241">
        <f t="shared" si="40"/>
        <v>0</v>
      </c>
      <c r="J97" s="240">
        <f t="shared" si="40"/>
        <v>0</v>
      </c>
      <c r="K97" s="241">
        <f t="shared" si="40"/>
        <v>0</v>
      </c>
      <c r="L97" s="240">
        <f t="shared" si="40"/>
        <v>0</v>
      </c>
      <c r="M97" s="241">
        <f t="shared" si="40"/>
        <v>0</v>
      </c>
      <c r="N97" s="240">
        <f t="shared" si="40"/>
        <v>0</v>
      </c>
      <c r="O97" s="241">
        <f t="shared" si="40"/>
        <v>0</v>
      </c>
      <c r="P97" s="240">
        <f t="shared" si="40"/>
        <v>0</v>
      </c>
      <c r="Q97" s="241">
        <f t="shared" si="40"/>
        <v>0</v>
      </c>
      <c r="R97" s="240">
        <f t="shared" si="40"/>
        <v>0</v>
      </c>
      <c r="S97" s="241">
        <f t="shared" si="40"/>
        <v>0</v>
      </c>
      <c r="T97" s="240">
        <f t="shared" si="40"/>
        <v>0</v>
      </c>
      <c r="U97" s="241">
        <f t="shared" si="40"/>
        <v>0</v>
      </c>
      <c r="V97" s="240">
        <f t="shared" si="40"/>
        <v>0</v>
      </c>
      <c r="W97" s="241">
        <f t="shared" si="40"/>
        <v>0</v>
      </c>
      <c r="X97" s="240">
        <f t="shared" si="40"/>
        <v>0</v>
      </c>
      <c r="Y97" s="241">
        <f t="shared" si="40"/>
        <v>0</v>
      </c>
      <c r="Z97" s="240">
        <f t="shared" si="40"/>
        <v>0</v>
      </c>
      <c r="AA97" s="242">
        <f t="shared" si="40"/>
        <v>0</v>
      </c>
    </row>
    <row r="98" spans="2:27" ht="12.75">
      <c r="B98" s="208">
        <v>12</v>
      </c>
      <c r="C98" s="209" t="s">
        <v>156</v>
      </c>
      <c r="D98" s="240">
        <f aca="true" t="shared" si="41" ref="D98:AA98">IF(D$44&gt;0,D42/D$44*100,0)</f>
        <v>0</v>
      </c>
      <c r="E98" s="241">
        <f t="shared" si="41"/>
        <v>0</v>
      </c>
      <c r="F98" s="240">
        <f t="shared" si="41"/>
        <v>0</v>
      </c>
      <c r="G98" s="241">
        <f t="shared" si="41"/>
        <v>0</v>
      </c>
      <c r="H98" s="240">
        <f t="shared" si="41"/>
        <v>0</v>
      </c>
      <c r="I98" s="241">
        <f t="shared" si="41"/>
        <v>0</v>
      </c>
      <c r="J98" s="240">
        <f t="shared" si="41"/>
        <v>0</v>
      </c>
      <c r="K98" s="241">
        <f t="shared" si="41"/>
        <v>0</v>
      </c>
      <c r="L98" s="240">
        <f t="shared" si="41"/>
        <v>0</v>
      </c>
      <c r="M98" s="241">
        <f t="shared" si="41"/>
        <v>0</v>
      </c>
      <c r="N98" s="240">
        <f t="shared" si="41"/>
        <v>0</v>
      </c>
      <c r="O98" s="241">
        <f t="shared" si="41"/>
        <v>0</v>
      </c>
      <c r="P98" s="240">
        <f t="shared" si="41"/>
        <v>0</v>
      </c>
      <c r="Q98" s="241">
        <f t="shared" si="41"/>
        <v>0</v>
      </c>
      <c r="R98" s="240">
        <f t="shared" si="41"/>
        <v>0</v>
      </c>
      <c r="S98" s="241">
        <f t="shared" si="41"/>
        <v>0</v>
      </c>
      <c r="T98" s="240">
        <f t="shared" si="41"/>
        <v>0</v>
      </c>
      <c r="U98" s="241">
        <f t="shared" si="41"/>
        <v>0</v>
      </c>
      <c r="V98" s="240">
        <f t="shared" si="41"/>
        <v>0</v>
      </c>
      <c r="W98" s="241">
        <f t="shared" si="41"/>
        <v>0</v>
      </c>
      <c r="X98" s="240">
        <f t="shared" si="41"/>
        <v>0</v>
      </c>
      <c r="Y98" s="241">
        <f t="shared" si="41"/>
        <v>0</v>
      </c>
      <c r="Z98" s="240">
        <f t="shared" si="41"/>
        <v>0</v>
      </c>
      <c r="AA98" s="242">
        <f t="shared" si="41"/>
        <v>0</v>
      </c>
    </row>
    <row r="99" spans="2:27" ht="12.75">
      <c r="B99" s="213">
        <v>13</v>
      </c>
      <c r="C99" s="214">
        <v>1600</v>
      </c>
      <c r="D99" s="243">
        <f aca="true" t="shared" si="42" ref="D99:AA99">IF(D$44&gt;0,D43/D$44*100,0)</f>
        <v>0</v>
      </c>
      <c r="E99" s="244">
        <f t="shared" si="42"/>
        <v>0</v>
      </c>
      <c r="F99" s="243">
        <f t="shared" si="42"/>
        <v>0</v>
      </c>
      <c r="G99" s="244">
        <f t="shared" si="42"/>
        <v>0</v>
      </c>
      <c r="H99" s="243">
        <f t="shared" si="42"/>
        <v>0</v>
      </c>
      <c r="I99" s="244">
        <f t="shared" si="42"/>
        <v>0</v>
      </c>
      <c r="J99" s="243">
        <f t="shared" si="42"/>
        <v>0</v>
      </c>
      <c r="K99" s="244">
        <f t="shared" si="42"/>
        <v>0</v>
      </c>
      <c r="L99" s="243">
        <f t="shared" si="42"/>
        <v>0</v>
      </c>
      <c r="M99" s="244">
        <f t="shared" si="42"/>
        <v>0</v>
      </c>
      <c r="N99" s="243">
        <f t="shared" si="42"/>
        <v>0</v>
      </c>
      <c r="O99" s="244">
        <f t="shared" si="42"/>
        <v>0</v>
      </c>
      <c r="P99" s="243">
        <f t="shared" si="42"/>
        <v>0</v>
      </c>
      <c r="Q99" s="244">
        <f t="shared" si="42"/>
        <v>0</v>
      </c>
      <c r="R99" s="243">
        <f t="shared" si="42"/>
        <v>0</v>
      </c>
      <c r="S99" s="244">
        <f t="shared" si="42"/>
        <v>0</v>
      </c>
      <c r="T99" s="243">
        <f t="shared" si="42"/>
        <v>0</v>
      </c>
      <c r="U99" s="244">
        <f t="shared" si="42"/>
        <v>0</v>
      </c>
      <c r="V99" s="243">
        <f t="shared" si="42"/>
        <v>0</v>
      </c>
      <c r="W99" s="244">
        <f t="shared" si="42"/>
        <v>0</v>
      </c>
      <c r="X99" s="243">
        <f t="shared" si="42"/>
        <v>0</v>
      </c>
      <c r="Y99" s="244">
        <f t="shared" si="42"/>
        <v>0</v>
      </c>
      <c r="Z99" s="243">
        <f t="shared" si="42"/>
        <v>0</v>
      </c>
      <c r="AA99" s="245">
        <f t="shared" si="42"/>
        <v>0</v>
      </c>
    </row>
    <row r="100" spans="2:27" ht="12.75">
      <c r="B100" s="218"/>
      <c r="C100" s="219" t="s">
        <v>89</v>
      </c>
      <c r="D100" s="246">
        <f aca="true" t="shared" si="43" ref="D100:AA100">SUM(D87:D99)</f>
        <v>0</v>
      </c>
      <c r="E100" s="221">
        <f t="shared" si="43"/>
        <v>0</v>
      </c>
      <c r="F100" s="246">
        <f t="shared" si="43"/>
        <v>0</v>
      </c>
      <c r="G100" s="221">
        <f t="shared" si="43"/>
        <v>0</v>
      </c>
      <c r="H100" s="246">
        <f t="shared" si="43"/>
        <v>0</v>
      </c>
      <c r="I100" s="221">
        <f t="shared" si="43"/>
        <v>0</v>
      </c>
      <c r="J100" s="246">
        <f t="shared" si="43"/>
        <v>0</v>
      </c>
      <c r="K100" s="221">
        <f t="shared" si="43"/>
        <v>0</v>
      </c>
      <c r="L100" s="246">
        <f t="shared" si="43"/>
        <v>0</v>
      </c>
      <c r="M100" s="221">
        <f t="shared" si="43"/>
        <v>0</v>
      </c>
      <c r="N100" s="246">
        <f t="shared" si="43"/>
        <v>0</v>
      </c>
      <c r="O100" s="221">
        <f t="shared" si="43"/>
        <v>0</v>
      </c>
      <c r="P100" s="246">
        <f t="shared" si="43"/>
        <v>0</v>
      </c>
      <c r="Q100" s="221">
        <f t="shared" si="43"/>
        <v>0</v>
      </c>
      <c r="R100" s="246">
        <f t="shared" si="43"/>
        <v>0</v>
      </c>
      <c r="S100" s="221">
        <f t="shared" si="43"/>
        <v>0</v>
      </c>
      <c r="T100" s="246">
        <f t="shared" si="43"/>
        <v>0</v>
      </c>
      <c r="U100" s="221">
        <f t="shared" si="43"/>
        <v>0</v>
      </c>
      <c r="V100" s="246">
        <f t="shared" si="43"/>
        <v>0</v>
      </c>
      <c r="W100" s="221">
        <f t="shared" si="43"/>
        <v>0</v>
      </c>
      <c r="X100" s="246">
        <f t="shared" si="43"/>
        <v>0</v>
      </c>
      <c r="Y100" s="221">
        <f t="shared" si="43"/>
        <v>0</v>
      </c>
      <c r="Z100" s="246">
        <f t="shared" si="43"/>
        <v>0</v>
      </c>
      <c r="AA100" s="222">
        <f t="shared" si="43"/>
        <v>0</v>
      </c>
    </row>
    <row r="101" spans="2:27" ht="12.75">
      <c r="B101" s="421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3"/>
    </row>
    <row r="102" spans="2:27" ht="12.75">
      <c r="B102" s="416" t="s">
        <v>158</v>
      </c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8"/>
    </row>
    <row r="103" spans="2:27" ht="12.75">
      <c r="B103" s="419" t="s">
        <v>0</v>
      </c>
      <c r="C103" s="198" t="s">
        <v>142</v>
      </c>
      <c r="D103" s="413" t="s">
        <v>28</v>
      </c>
      <c r="E103" s="415"/>
      <c r="F103" s="413" t="s">
        <v>29</v>
      </c>
      <c r="G103" s="415"/>
      <c r="H103" s="413" t="s">
        <v>30</v>
      </c>
      <c r="I103" s="415"/>
      <c r="J103" s="413" t="s">
        <v>31</v>
      </c>
      <c r="K103" s="415"/>
      <c r="L103" s="413" t="s">
        <v>32</v>
      </c>
      <c r="M103" s="415"/>
      <c r="N103" s="413" t="s">
        <v>33</v>
      </c>
      <c r="O103" s="415"/>
      <c r="P103" s="413" t="s">
        <v>34</v>
      </c>
      <c r="Q103" s="415"/>
      <c r="R103" s="413" t="s">
        <v>35</v>
      </c>
      <c r="S103" s="415"/>
      <c r="T103" s="413" t="s">
        <v>36</v>
      </c>
      <c r="U103" s="415"/>
      <c r="V103" s="413" t="s">
        <v>37</v>
      </c>
      <c r="W103" s="415"/>
      <c r="X103" s="413" t="s">
        <v>38</v>
      </c>
      <c r="Y103" s="415"/>
      <c r="Z103" s="413" t="s">
        <v>39</v>
      </c>
      <c r="AA103" s="414"/>
    </row>
    <row r="104" spans="2:27" ht="12.75">
      <c r="B104" s="420"/>
      <c r="C104" s="199" t="s">
        <v>143</v>
      </c>
      <c r="D104" s="200" t="s">
        <v>159</v>
      </c>
      <c r="E104" s="201" t="s">
        <v>159</v>
      </c>
      <c r="F104" s="200" t="s">
        <v>159</v>
      </c>
      <c r="G104" s="201" t="s">
        <v>159</v>
      </c>
      <c r="H104" s="200" t="s">
        <v>159</v>
      </c>
      <c r="I104" s="201" t="s">
        <v>159</v>
      </c>
      <c r="J104" s="200" t="s">
        <v>159</v>
      </c>
      <c r="K104" s="201" t="s">
        <v>159</v>
      </c>
      <c r="L104" s="200" t="s">
        <v>159</v>
      </c>
      <c r="M104" s="201" t="s">
        <v>159</v>
      </c>
      <c r="N104" s="200" t="s">
        <v>159</v>
      </c>
      <c r="O104" s="201" t="s">
        <v>159</v>
      </c>
      <c r="P104" s="200" t="s">
        <v>159</v>
      </c>
      <c r="Q104" s="201" t="s">
        <v>159</v>
      </c>
      <c r="R104" s="200" t="s">
        <v>159</v>
      </c>
      <c r="S104" s="201" t="s">
        <v>159</v>
      </c>
      <c r="T104" s="200" t="s">
        <v>159</v>
      </c>
      <c r="U104" s="201" t="s">
        <v>159</v>
      </c>
      <c r="V104" s="200" t="s">
        <v>159</v>
      </c>
      <c r="W104" s="201" t="s">
        <v>159</v>
      </c>
      <c r="X104" s="200" t="s">
        <v>159</v>
      </c>
      <c r="Y104" s="201" t="s">
        <v>159</v>
      </c>
      <c r="Z104" s="200" t="s">
        <v>159</v>
      </c>
      <c r="AA104" s="202" t="s">
        <v>159</v>
      </c>
    </row>
    <row r="105" spans="2:27" ht="12.75">
      <c r="B105" s="203">
        <v>1</v>
      </c>
      <c r="C105" s="204">
        <v>0</v>
      </c>
      <c r="D105" s="237">
        <f aca="true" t="shared" si="44" ref="D105:AA105">IF(D$62&gt;0,D49/D$62*100,0)</f>
        <v>0</v>
      </c>
      <c r="E105" s="238">
        <f t="shared" si="44"/>
        <v>0</v>
      </c>
      <c r="F105" s="237">
        <f t="shared" si="44"/>
        <v>0</v>
      </c>
      <c r="G105" s="238">
        <f t="shared" si="44"/>
        <v>0</v>
      </c>
      <c r="H105" s="237">
        <f t="shared" si="44"/>
        <v>0</v>
      </c>
      <c r="I105" s="238">
        <f t="shared" si="44"/>
        <v>0</v>
      </c>
      <c r="J105" s="237">
        <f t="shared" si="44"/>
        <v>0</v>
      </c>
      <c r="K105" s="238">
        <f t="shared" si="44"/>
        <v>0</v>
      </c>
      <c r="L105" s="237">
        <f t="shared" si="44"/>
        <v>0</v>
      </c>
      <c r="M105" s="238">
        <f t="shared" si="44"/>
        <v>0</v>
      </c>
      <c r="N105" s="237">
        <f t="shared" si="44"/>
        <v>0</v>
      </c>
      <c r="O105" s="238">
        <f t="shared" si="44"/>
        <v>0</v>
      </c>
      <c r="P105" s="237">
        <f t="shared" si="44"/>
        <v>0</v>
      </c>
      <c r="Q105" s="238">
        <f t="shared" si="44"/>
        <v>0</v>
      </c>
      <c r="R105" s="237">
        <f t="shared" si="44"/>
        <v>0</v>
      </c>
      <c r="S105" s="238">
        <f t="shared" si="44"/>
        <v>0</v>
      </c>
      <c r="T105" s="237">
        <f t="shared" si="44"/>
        <v>0</v>
      </c>
      <c r="U105" s="238">
        <f t="shared" si="44"/>
        <v>0</v>
      </c>
      <c r="V105" s="237">
        <f t="shared" si="44"/>
        <v>0</v>
      </c>
      <c r="W105" s="238">
        <f t="shared" si="44"/>
        <v>0</v>
      </c>
      <c r="X105" s="237">
        <f t="shared" si="44"/>
        <v>0</v>
      </c>
      <c r="Y105" s="238">
        <f t="shared" si="44"/>
        <v>0</v>
      </c>
      <c r="Z105" s="237">
        <f t="shared" si="44"/>
        <v>0</v>
      </c>
      <c r="AA105" s="239">
        <f t="shared" si="44"/>
        <v>0</v>
      </c>
    </row>
    <row r="106" spans="2:27" ht="12.75">
      <c r="B106" s="208">
        <v>2</v>
      </c>
      <c r="C106" s="209" t="s">
        <v>146</v>
      </c>
      <c r="D106" s="240">
        <f aca="true" t="shared" si="45" ref="D106:AA106">IF(D$62&gt;0,D50/D$62*100,0)</f>
        <v>0</v>
      </c>
      <c r="E106" s="241">
        <f t="shared" si="45"/>
        <v>0</v>
      </c>
      <c r="F106" s="240">
        <f t="shared" si="45"/>
        <v>0</v>
      </c>
      <c r="G106" s="241">
        <f t="shared" si="45"/>
        <v>0</v>
      </c>
      <c r="H106" s="240">
        <f t="shared" si="45"/>
        <v>0</v>
      </c>
      <c r="I106" s="241">
        <f t="shared" si="45"/>
        <v>0</v>
      </c>
      <c r="J106" s="240">
        <f t="shared" si="45"/>
        <v>0</v>
      </c>
      <c r="K106" s="241">
        <f t="shared" si="45"/>
        <v>0</v>
      </c>
      <c r="L106" s="240">
        <f t="shared" si="45"/>
        <v>0</v>
      </c>
      <c r="M106" s="241">
        <f t="shared" si="45"/>
        <v>0</v>
      </c>
      <c r="N106" s="240">
        <f t="shared" si="45"/>
        <v>0</v>
      </c>
      <c r="O106" s="241">
        <f t="shared" si="45"/>
        <v>0</v>
      </c>
      <c r="P106" s="240">
        <f t="shared" si="45"/>
        <v>0</v>
      </c>
      <c r="Q106" s="241">
        <f t="shared" si="45"/>
        <v>0</v>
      </c>
      <c r="R106" s="240">
        <f t="shared" si="45"/>
        <v>0</v>
      </c>
      <c r="S106" s="241">
        <f t="shared" si="45"/>
        <v>0</v>
      </c>
      <c r="T106" s="240">
        <f t="shared" si="45"/>
        <v>0</v>
      </c>
      <c r="U106" s="241">
        <f t="shared" si="45"/>
        <v>0</v>
      </c>
      <c r="V106" s="240">
        <f t="shared" si="45"/>
        <v>0</v>
      </c>
      <c r="W106" s="241">
        <f t="shared" si="45"/>
        <v>0</v>
      </c>
      <c r="X106" s="240">
        <f t="shared" si="45"/>
        <v>0</v>
      </c>
      <c r="Y106" s="241">
        <f t="shared" si="45"/>
        <v>0</v>
      </c>
      <c r="Z106" s="240">
        <f t="shared" si="45"/>
        <v>0</v>
      </c>
      <c r="AA106" s="242">
        <f t="shared" si="45"/>
        <v>0</v>
      </c>
    </row>
    <row r="107" spans="2:27" ht="12.75">
      <c r="B107" s="208">
        <v>3</v>
      </c>
      <c r="C107" s="209" t="s">
        <v>147</v>
      </c>
      <c r="D107" s="240">
        <f aca="true" t="shared" si="46" ref="D107:AA107">IF(D$62&gt;0,D51/D$62*100,0)</f>
        <v>0</v>
      </c>
      <c r="E107" s="241">
        <f t="shared" si="46"/>
        <v>0</v>
      </c>
      <c r="F107" s="240">
        <f t="shared" si="46"/>
        <v>0</v>
      </c>
      <c r="G107" s="241">
        <f t="shared" si="46"/>
        <v>0</v>
      </c>
      <c r="H107" s="240">
        <f t="shared" si="46"/>
        <v>0</v>
      </c>
      <c r="I107" s="241">
        <f t="shared" si="46"/>
        <v>0</v>
      </c>
      <c r="J107" s="240">
        <f t="shared" si="46"/>
        <v>0</v>
      </c>
      <c r="K107" s="241">
        <f t="shared" si="46"/>
        <v>0</v>
      </c>
      <c r="L107" s="240">
        <f t="shared" si="46"/>
        <v>0</v>
      </c>
      <c r="M107" s="241">
        <f t="shared" si="46"/>
        <v>0</v>
      </c>
      <c r="N107" s="240">
        <f t="shared" si="46"/>
        <v>0</v>
      </c>
      <c r="O107" s="241">
        <f t="shared" si="46"/>
        <v>0</v>
      </c>
      <c r="P107" s="240">
        <f t="shared" si="46"/>
        <v>0</v>
      </c>
      <c r="Q107" s="241">
        <f t="shared" si="46"/>
        <v>0</v>
      </c>
      <c r="R107" s="240">
        <f t="shared" si="46"/>
        <v>0</v>
      </c>
      <c r="S107" s="241">
        <f t="shared" si="46"/>
        <v>0</v>
      </c>
      <c r="T107" s="240">
        <f t="shared" si="46"/>
        <v>0</v>
      </c>
      <c r="U107" s="241">
        <f t="shared" si="46"/>
        <v>0</v>
      </c>
      <c r="V107" s="240">
        <f t="shared" si="46"/>
        <v>0</v>
      </c>
      <c r="W107" s="241">
        <f t="shared" si="46"/>
        <v>0</v>
      </c>
      <c r="X107" s="240">
        <f t="shared" si="46"/>
        <v>0</v>
      </c>
      <c r="Y107" s="241">
        <f t="shared" si="46"/>
        <v>0</v>
      </c>
      <c r="Z107" s="240">
        <f t="shared" si="46"/>
        <v>0</v>
      </c>
      <c r="AA107" s="242">
        <f t="shared" si="46"/>
        <v>0</v>
      </c>
    </row>
    <row r="108" spans="2:27" ht="12.75">
      <c r="B108" s="208">
        <v>4</v>
      </c>
      <c r="C108" s="209" t="s">
        <v>148</v>
      </c>
      <c r="D108" s="240">
        <f aca="true" t="shared" si="47" ref="D108:AA108">IF(D$62&gt;0,D52/D$62*100,0)</f>
        <v>0</v>
      </c>
      <c r="E108" s="241">
        <f t="shared" si="47"/>
        <v>0</v>
      </c>
      <c r="F108" s="240">
        <f t="shared" si="47"/>
        <v>0</v>
      </c>
      <c r="G108" s="241">
        <f t="shared" si="47"/>
        <v>0</v>
      </c>
      <c r="H108" s="240">
        <f t="shared" si="47"/>
        <v>0</v>
      </c>
      <c r="I108" s="241">
        <f t="shared" si="47"/>
        <v>0</v>
      </c>
      <c r="J108" s="240">
        <f t="shared" si="47"/>
        <v>0</v>
      </c>
      <c r="K108" s="241">
        <f t="shared" si="47"/>
        <v>0</v>
      </c>
      <c r="L108" s="240">
        <f t="shared" si="47"/>
        <v>0</v>
      </c>
      <c r="M108" s="241">
        <f t="shared" si="47"/>
        <v>0</v>
      </c>
      <c r="N108" s="240">
        <f t="shared" si="47"/>
        <v>0</v>
      </c>
      <c r="O108" s="241">
        <f t="shared" si="47"/>
        <v>0</v>
      </c>
      <c r="P108" s="240">
        <f t="shared" si="47"/>
        <v>0</v>
      </c>
      <c r="Q108" s="241">
        <f t="shared" si="47"/>
        <v>0</v>
      </c>
      <c r="R108" s="240">
        <f t="shared" si="47"/>
        <v>0</v>
      </c>
      <c r="S108" s="241">
        <f t="shared" si="47"/>
        <v>0</v>
      </c>
      <c r="T108" s="240">
        <f t="shared" si="47"/>
        <v>0</v>
      </c>
      <c r="U108" s="241">
        <f t="shared" si="47"/>
        <v>0</v>
      </c>
      <c r="V108" s="240">
        <f t="shared" si="47"/>
        <v>0</v>
      </c>
      <c r="W108" s="241">
        <f t="shared" si="47"/>
        <v>0</v>
      </c>
      <c r="X108" s="240">
        <f t="shared" si="47"/>
        <v>0</v>
      </c>
      <c r="Y108" s="241">
        <f t="shared" si="47"/>
        <v>0</v>
      </c>
      <c r="Z108" s="240">
        <f t="shared" si="47"/>
        <v>0</v>
      </c>
      <c r="AA108" s="242">
        <f t="shared" si="47"/>
        <v>0</v>
      </c>
    </row>
    <row r="109" spans="2:27" ht="12.75">
      <c r="B109" s="208">
        <v>5</v>
      </c>
      <c r="C109" s="209" t="s">
        <v>149</v>
      </c>
      <c r="D109" s="240">
        <f aca="true" t="shared" si="48" ref="D109:AA109">IF(D$62&gt;0,D53/D$62*100,0)</f>
        <v>0</v>
      </c>
      <c r="E109" s="241">
        <f t="shared" si="48"/>
        <v>0</v>
      </c>
      <c r="F109" s="240">
        <f t="shared" si="48"/>
        <v>0</v>
      </c>
      <c r="G109" s="241">
        <f t="shared" si="48"/>
        <v>0</v>
      </c>
      <c r="H109" s="240">
        <f t="shared" si="48"/>
        <v>0</v>
      </c>
      <c r="I109" s="241">
        <f t="shared" si="48"/>
        <v>0</v>
      </c>
      <c r="J109" s="240">
        <f t="shared" si="48"/>
        <v>0</v>
      </c>
      <c r="K109" s="241">
        <f t="shared" si="48"/>
        <v>0</v>
      </c>
      <c r="L109" s="240">
        <f t="shared" si="48"/>
        <v>0</v>
      </c>
      <c r="M109" s="241">
        <f t="shared" si="48"/>
        <v>0</v>
      </c>
      <c r="N109" s="240">
        <f t="shared" si="48"/>
        <v>0</v>
      </c>
      <c r="O109" s="241">
        <f t="shared" si="48"/>
        <v>0</v>
      </c>
      <c r="P109" s="240">
        <f t="shared" si="48"/>
        <v>0</v>
      </c>
      <c r="Q109" s="241">
        <f t="shared" si="48"/>
        <v>0</v>
      </c>
      <c r="R109" s="240">
        <f t="shared" si="48"/>
        <v>0</v>
      </c>
      <c r="S109" s="241">
        <f t="shared" si="48"/>
        <v>0</v>
      </c>
      <c r="T109" s="240">
        <f t="shared" si="48"/>
        <v>0</v>
      </c>
      <c r="U109" s="241">
        <f t="shared" si="48"/>
        <v>0</v>
      </c>
      <c r="V109" s="240">
        <f t="shared" si="48"/>
        <v>0</v>
      </c>
      <c r="W109" s="241">
        <f t="shared" si="48"/>
        <v>0</v>
      </c>
      <c r="X109" s="240">
        <f t="shared" si="48"/>
        <v>0</v>
      </c>
      <c r="Y109" s="241">
        <f t="shared" si="48"/>
        <v>0</v>
      </c>
      <c r="Z109" s="240">
        <f t="shared" si="48"/>
        <v>0</v>
      </c>
      <c r="AA109" s="242">
        <f t="shared" si="48"/>
        <v>0</v>
      </c>
    </row>
    <row r="110" spans="2:27" ht="12.75">
      <c r="B110" s="208">
        <v>6</v>
      </c>
      <c r="C110" s="209" t="s">
        <v>150</v>
      </c>
      <c r="D110" s="240">
        <f aca="true" t="shared" si="49" ref="D110:AA110">IF(D$62&gt;0,D54/D$62*100,0)</f>
        <v>0</v>
      </c>
      <c r="E110" s="241">
        <f t="shared" si="49"/>
        <v>0</v>
      </c>
      <c r="F110" s="240">
        <f t="shared" si="49"/>
        <v>0</v>
      </c>
      <c r="G110" s="241">
        <f t="shared" si="49"/>
        <v>0</v>
      </c>
      <c r="H110" s="240">
        <f t="shared" si="49"/>
        <v>0</v>
      </c>
      <c r="I110" s="241">
        <f t="shared" si="49"/>
        <v>0</v>
      </c>
      <c r="J110" s="240">
        <f t="shared" si="49"/>
        <v>0</v>
      </c>
      <c r="K110" s="241">
        <f t="shared" si="49"/>
        <v>0</v>
      </c>
      <c r="L110" s="240">
        <f t="shared" si="49"/>
        <v>0</v>
      </c>
      <c r="M110" s="241">
        <f t="shared" si="49"/>
        <v>0</v>
      </c>
      <c r="N110" s="240">
        <f t="shared" si="49"/>
        <v>0</v>
      </c>
      <c r="O110" s="241">
        <f t="shared" si="49"/>
        <v>0</v>
      </c>
      <c r="P110" s="240">
        <f t="shared" si="49"/>
        <v>0</v>
      </c>
      <c r="Q110" s="241">
        <f t="shared" si="49"/>
        <v>0</v>
      </c>
      <c r="R110" s="240">
        <f t="shared" si="49"/>
        <v>0</v>
      </c>
      <c r="S110" s="241">
        <f t="shared" si="49"/>
        <v>0</v>
      </c>
      <c r="T110" s="240">
        <f t="shared" si="49"/>
        <v>0</v>
      </c>
      <c r="U110" s="241">
        <f t="shared" si="49"/>
        <v>0</v>
      </c>
      <c r="V110" s="240">
        <f t="shared" si="49"/>
        <v>0</v>
      </c>
      <c r="W110" s="241">
        <f t="shared" si="49"/>
        <v>0</v>
      </c>
      <c r="X110" s="240">
        <f t="shared" si="49"/>
        <v>0</v>
      </c>
      <c r="Y110" s="241">
        <f t="shared" si="49"/>
        <v>0</v>
      </c>
      <c r="Z110" s="240">
        <f t="shared" si="49"/>
        <v>0</v>
      </c>
      <c r="AA110" s="242">
        <f t="shared" si="49"/>
        <v>0</v>
      </c>
    </row>
    <row r="111" spans="2:27" ht="12.75">
      <c r="B111" s="208">
        <v>7</v>
      </c>
      <c r="C111" s="209" t="s">
        <v>151</v>
      </c>
      <c r="D111" s="240">
        <f aca="true" t="shared" si="50" ref="D111:AA111">IF(D$62&gt;0,D55/D$62*100,0)</f>
        <v>0</v>
      </c>
      <c r="E111" s="241">
        <f t="shared" si="50"/>
        <v>0</v>
      </c>
      <c r="F111" s="240">
        <f t="shared" si="50"/>
        <v>0</v>
      </c>
      <c r="G111" s="241">
        <f t="shared" si="50"/>
        <v>0</v>
      </c>
      <c r="H111" s="240">
        <f t="shared" si="50"/>
        <v>0</v>
      </c>
      <c r="I111" s="241">
        <f t="shared" si="50"/>
        <v>0</v>
      </c>
      <c r="J111" s="240">
        <f t="shared" si="50"/>
        <v>0</v>
      </c>
      <c r="K111" s="241">
        <f t="shared" si="50"/>
        <v>0</v>
      </c>
      <c r="L111" s="240">
        <f t="shared" si="50"/>
        <v>0</v>
      </c>
      <c r="M111" s="241">
        <f t="shared" si="50"/>
        <v>0</v>
      </c>
      <c r="N111" s="240">
        <f t="shared" si="50"/>
        <v>0</v>
      </c>
      <c r="O111" s="241">
        <f t="shared" si="50"/>
        <v>0</v>
      </c>
      <c r="P111" s="240">
        <f t="shared" si="50"/>
        <v>0</v>
      </c>
      <c r="Q111" s="241">
        <f t="shared" si="50"/>
        <v>0</v>
      </c>
      <c r="R111" s="240">
        <f t="shared" si="50"/>
        <v>0</v>
      </c>
      <c r="S111" s="241">
        <f t="shared" si="50"/>
        <v>0</v>
      </c>
      <c r="T111" s="240">
        <f t="shared" si="50"/>
        <v>0</v>
      </c>
      <c r="U111" s="241">
        <f t="shared" si="50"/>
        <v>0</v>
      </c>
      <c r="V111" s="240">
        <f t="shared" si="50"/>
        <v>0</v>
      </c>
      <c r="W111" s="241">
        <f t="shared" si="50"/>
        <v>0</v>
      </c>
      <c r="X111" s="240">
        <f t="shared" si="50"/>
        <v>0</v>
      </c>
      <c r="Y111" s="241">
        <f t="shared" si="50"/>
        <v>0</v>
      </c>
      <c r="Z111" s="240">
        <f t="shared" si="50"/>
        <v>0</v>
      </c>
      <c r="AA111" s="242">
        <f t="shared" si="50"/>
        <v>0</v>
      </c>
    </row>
    <row r="112" spans="2:27" ht="12.75">
      <c r="B112" s="208">
        <v>8</v>
      </c>
      <c r="C112" s="209" t="s">
        <v>152</v>
      </c>
      <c r="D112" s="240">
        <f aca="true" t="shared" si="51" ref="D112:AA112">IF(D$62&gt;0,D56/D$62*100,0)</f>
        <v>0</v>
      </c>
      <c r="E112" s="241">
        <f t="shared" si="51"/>
        <v>0</v>
      </c>
      <c r="F112" s="240">
        <f t="shared" si="51"/>
        <v>0</v>
      </c>
      <c r="G112" s="241">
        <f t="shared" si="51"/>
        <v>0</v>
      </c>
      <c r="H112" s="240">
        <f t="shared" si="51"/>
        <v>0</v>
      </c>
      <c r="I112" s="241">
        <f t="shared" si="51"/>
        <v>0</v>
      </c>
      <c r="J112" s="240">
        <f t="shared" si="51"/>
        <v>0</v>
      </c>
      <c r="K112" s="241">
        <f t="shared" si="51"/>
        <v>0</v>
      </c>
      <c r="L112" s="240">
        <f t="shared" si="51"/>
        <v>0</v>
      </c>
      <c r="M112" s="241">
        <f t="shared" si="51"/>
        <v>0</v>
      </c>
      <c r="N112" s="240">
        <f t="shared" si="51"/>
        <v>0</v>
      </c>
      <c r="O112" s="241">
        <f t="shared" si="51"/>
        <v>0</v>
      </c>
      <c r="P112" s="240">
        <f t="shared" si="51"/>
        <v>0</v>
      </c>
      <c r="Q112" s="241">
        <f t="shared" si="51"/>
        <v>0</v>
      </c>
      <c r="R112" s="240">
        <f t="shared" si="51"/>
        <v>0</v>
      </c>
      <c r="S112" s="241">
        <f t="shared" si="51"/>
        <v>0</v>
      </c>
      <c r="T112" s="240">
        <f t="shared" si="51"/>
        <v>0</v>
      </c>
      <c r="U112" s="241">
        <f t="shared" si="51"/>
        <v>0</v>
      </c>
      <c r="V112" s="240">
        <f t="shared" si="51"/>
        <v>0</v>
      </c>
      <c r="W112" s="241">
        <f t="shared" si="51"/>
        <v>0</v>
      </c>
      <c r="X112" s="240">
        <f t="shared" si="51"/>
        <v>0</v>
      </c>
      <c r="Y112" s="241">
        <f t="shared" si="51"/>
        <v>0</v>
      </c>
      <c r="Z112" s="240">
        <f t="shared" si="51"/>
        <v>0</v>
      </c>
      <c r="AA112" s="242">
        <f t="shared" si="51"/>
        <v>0</v>
      </c>
    </row>
    <row r="113" spans="2:27" ht="12.75">
      <c r="B113" s="208">
        <v>9</v>
      </c>
      <c r="C113" s="209" t="s">
        <v>153</v>
      </c>
      <c r="D113" s="240">
        <f aca="true" t="shared" si="52" ref="D113:AA113">IF(D$62&gt;0,D57/D$62*100,0)</f>
        <v>0</v>
      </c>
      <c r="E113" s="241">
        <f t="shared" si="52"/>
        <v>0</v>
      </c>
      <c r="F113" s="240">
        <f t="shared" si="52"/>
        <v>0</v>
      </c>
      <c r="G113" s="241">
        <f t="shared" si="52"/>
        <v>0</v>
      </c>
      <c r="H113" s="240">
        <f t="shared" si="52"/>
        <v>0</v>
      </c>
      <c r="I113" s="241">
        <f t="shared" si="52"/>
        <v>0</v>
      </c>
      <c r="J113" s="240">
        <f t="shared" si="52"/>
        <v>0</v>
      </c>
      <c r="K113" s="241">
        <f t="shared" si="52"/>
        <v>0</v>
      </c>
      <c r="L113" s="240">
        <f t="shared" si="52"/>
        <v>0</v>
      </c>
      <c r="M113" s="241">
        <f t="shared" si="52"/>
        <v>0</v>
      </c>
      <c r="N113" s="240">
        <f t="shared" si="52"/>
        <v>0</v>
      </c>
      <c r="O113" s="241">
        <f t="shared" si="52"/>
        <v>0</v>
      </c>
      <c r="P113" s="240">
        <f t="shared" si="52"/>
        <v>0</v>
      </c>
      <c r="Q113" s="241">
        <f t="shared" si="52"/>
        <v>0</v>
      </c>
      <c r="R113" s="240">
        <f t="shared" si="52"/>
        <v>0</v>
      </c>
      <c r="S113" s="241">
        <f t="shared" si="52"/>
        <v>0</v>
      </c>
      <c r="T113" s="240">
        <f t="shared" si="52"/>
        <v>0</v>
      </c>
      <c r="U113" s="241">
        <f t="shared" si="52"/>
        <v>0</v>
      </c>
      <c r="V113" s="240">
        <f t="shared" si="52"/>
        <v>0</v>
      </c>
      <c r="W113" s="241">
        <f t="shared" si="52"/>
        <v>0</v>
      </c>
      <c r="X113" s="240">
        <f t="shared" si="52"/>
        <v>0</v>
      </c>
      <c r="Y113" s="241">
        <f t="shared" si="52"/>
        <v>0</v>
      </c>
      <c r="Z113" s="240">
        <f t="shared" si="52"/>
        <v>0</v>
      </c>
      <c r="AA113" s="242">
        <f t="shared" si="52"/>
        <v>0</v>
      </c>
    </row>
    <row r="114" spans="2:27" ht="12.75">
      <c r="B114" s="208">
        <v>10</v>
      </c>
      <c r="C114" s="209" t="s">
        <v>154</v>
      </c>
      <c r="D114" s="240">
        <f aca="true" t="shared" si="53" ref="D114:AA114">IF(D$62&gt;0,D58/D$62*100,0)</f>
        <v>0</v>
      </c>
      <c r="E114" s="241">
        <f t="shared" si="53"/>
        <v>0</v>
      </c>
      <c r="F114" s="240">
        <f t="shared" si="53"/>
        <v>0</v>
      </c>
      <c r="G114" s="241">
        <f t="shared" si="53"/>
        <v>0</v>
      </c>
      <c r="H114" s="240">
        <f t="shared" si="53"/>
        <v>0</v>
      </c>
      <c r="I114" s="241">
        <f t="shared" si="53"/>
        <v>0</v>
      </c>
      <c r="J114" s="240">
        <f t="shared" si="53"/>
        <v>0</v>
      </c>
      <c r="K114" s="241">
        <f t="shared" si="53"/>
        <v>0</v>
      </c>
      <c r="L114" s="240">
        <f t="shared" si="53"/>
        <v>0</v>
      </c>
      <c r="M114" s="241">
        <f t="shared" si="53"/>
        <v>0</v>
      </c>
      <c r="N114" s="240">
        <f t="shared" si="53"/>
        <v>0</v>
      </c>
      <c r="O114" s="241">
        <f t="shared" si="53"/>
        <v>0</v>
      </c>
      <c r="P114" s="240">
        <f t="shared" si="53"/>
        <v>0</v>
      </c>
      <c r="Q114" s="241">
        <f t="shared" si="53"/>
        <v>0</v>
      </c>
      <c r="R114" s="240">
        <f t="shared" si="53"/>
        <v>0</v>
      </c>
      <c r="S114" s="241">
        <f t="shared" si="53"/>
        <v>0</v>
      </c>
      <c r="T114" s="240">
        <f t="shared" si="53"/>
        <v>0</v>
      </c>
      <c r="U114" s="241">
        <f t="shared" si="53"/>
        <v>0</v>
      </c>
      <c r="V114" s="240">
        <f t="shared" si="53"/>
        <v>0</v>
      </c>
      <c r="W114" s="241">
        <f t="shared" si="53"/>
        <v>0</v>
      </c>
      <c r="X114" s="240">
        <f t="shared" si="53"/>
        <v>0</v>
      </c>
      <c r="Y114" s="241">
        <f t="shared" si="53"/>
        <v>0</v>
      </c>
      <c r="Z114" s="240">
        <f t="shared" si="53"/>
        <v>0</v>
      </c>
      <c r="AA114" s="242">
        <f t="shared" si="53"/>
        <v>0</v>
      </c>
    </row>
    <row r="115" spans="2:27" ht="12.75">
      <c r="B115" s="208">
        <v>11</v>
      </c>
      <c r="C115" s="209" t="s">
        <v>155</v>
      </c>
      <c r="D115" s="240">
        <f aca="true" t="shared" si="54" ref="D115:AA115">IF(D$62&gt;0,D59/D$62*100,0)</f>
        <v>0</v>
      </c>
      <c r="E115" s="241">
        <f t="shared" si="54"/>
        <v>0</v>
      </c>
      <c r="F115" s="240">
        <f t="shared" si="54"/>
        <v>0</v>
      </c>
      <c r="G115" s="241">
        <f t="shared" si="54"/>
        <v>0</v>
      </c>
      <c r="H115" s="240">
        <f t="shared" si="54"/>
        <v>0</v>
      </c>
      <c r="I115" s="241">
        <f t="shared" si="54"/>
        <v>0</v>
      </c>
      <c r="J115" s="240">
        <f t="shared" si="54"/>
        <v>0</v>
      </c>
      <c r="K115" s="241">
        <f t="shared" si="54"/>
        <v>0</v>
      </c>
      <c r="L115" s="240">
        <f t="shared" si="54"/>
        <v>0</v>
      </c>
      <c r="M115" s="241">
        <f t="shared" si="54"/>
        <v>0</v>
      </c>
      <c r="N115" s="240">
        <f t="shared" si="54"/>
        <v>0</v>
      </c>
      <c r="O115" s="241">
        <f t="shared" si="54"/>
        <v>0</v>
      </c>
      <c r="P115" s="240">
        <f t="shared" si="54"/>
        <v>0</v>
      </c>
      <c r="Q115" s="241">
        <f t="shared" si="54"/>
        <v>0</v>
      </c>
      <c r="R115" s="240">
        <f t="shared" si="54"/>
        <v>0</v>
      </c>
      <c r="S115" s="241">
        <f t="shared" si="54"/>
        <v>0</v>
      </c>
      <c r="T115" s="240">
        <f t="shared" si="54"/>
        <v>0</v>
      </c>
      <c r="U115" s="241">
        <f t="shared" si="54"/>
        <v>0</v>
      </c>
      <c r="V115" s="240">
        <f t="shared" si="54"/>
        <v>0</v>
      </c>
      <c r="W115" s="241">
        <f t="shared" si="54"/>
        <v>0</v>
      </c>
      <c r="X115" s="240">
        <f t="shared" si="54"/>
        <v>0</v>
      </c>
      <c r="Y115" s="241">
        <f t="shared" si="54"/>
        <v>0</v>
      </c>
      <c r="Z115" s="240">
        <f t="shared" si="54"/>
        <v>0</v>
      </c>
      <c r="AA115" s="242">
        <f t="shared" si="54"/>
        <v>0</v>
      </c>
    </row>
    <row r="116" spans="2:27" ht="12.75">
      <c r="B116" s="208">
        <v>12</v>
      </c>
      <c r="C116" s="209" t="s">
        <v>156</v>
      </c>
      <c r="D116" s="240">
        <f aca="true" t="shared" si="55" ref="D116:AA116">IF(D$62&gt;0,D60/D$62*100,0)</f>
        <v>0</v>
      </c>
      <c r="E116" s="241">
        <f t="shared" si="55"/>
        <v>0</v>
      </c>
      <c r="F116" s="240">
        <f t="shared" si="55"/>
        <v>0</v>
      </c>
      <c r="G116" s="241">
        <f t="shared" si="55"/>
        <v>0</v>
      </c>
      <c r="H116" s="240">
        <f t="shared" si="55"/>
        <v>0</v>
      </c>
      <c r="I116" s="241">
        <f t="shared" si="55"/>
        <v>0</v>
      </c>
      <c r="J116" s="240">
        <f t="shared" si="55"/>
        <v>0</v>
      </c>
      <c r="K116" s="241">
        <f t="shared" si="55"/>
        <v>0</v>
      </c>
      <c r="L116" s="240">
        <f t="shared" si="55"/>
        <v>0</v>
      </c>
      <c r="M116" s="241">
        <f t="shared" si="55"/>
        <v>0</v>
      </c>
      <c r="N116" s="240">
        <f t="shared" si="55"/>
        <v>0</v>
      </c>
      <c r="O116" s="241">
        <f t="shared" si="55"/>
        <v>0</v>
      </c>
      <c r="P116" s="240">
        <f t="shared" si="55"/>
        <v>0</v>
      </c>
      <c r="Q116" s="241">
        <f t="shared" si="55"/>
        <v>0</v>
      </c>
      <c r="R116" s="240">
        <f t="shared" si="55"/>
        <v>0</v>
      </c>
      <c r="S116" s="241">
        <f t="shared" si="55"/>
        <v>0</v>
      </c>
      <c r="T116" s="240">
        <f t="shared" si="55"/>
        <v>0</v>
      </c>
      <c r="U116" s="241">
        <f t="shared" si="55"/>
        <v>0</v>
      </c>
      <c r="V116" s="240">
        <f t="shared" si="55"/>
        <v>0</v>
      </c>
      <c r="W116" s="241">
        <f t="shared" si="55"/>
        <v>0</v>
      </c>
      <c r="X116" s="240">
        <f t="shared" si="55"/>
        <v>0</v>
      </c>
      <c r="Y116" s="241">
        <f t="shared" si="55"/>
        <v>0</v>
      </c>
      <c r="Z116" s="240">
        <f t="shared" si="55"/>
        <v>0</v>
      </c>
      <c r="AA116" s="242">
        <f t="shared" si="55"/>
        <v>0</v>
      </c>
    </row>
    <row r="117" spans="2:27" ht="12.75">
      <c r="B117" s="213">
        <v>13</v>
      </c>
      <c r="C117" s="214">
        <v>1600</v>
      </c>
      <c r="D117" s="243">
        <f aca="true" t="shared" si="56" ref="D117:AA117">IF(D$62&gt;0,D61/D$62*100,0)</f>
        <v>0</v>
      </c>
      <c r="E117" s="244">
        <f t="shared" si="56"/>
        <v>0</v>
      </c>
      <c r="F117" s="243">
        <f t="shared" si="56"/>
        <v>0</v>
      </c>
      <c r="G117" s="244">
        <f t="shared" si="56"/>
        <v>0</v>
      </c>
      <c r="H117" s="243">
        <f t="shared" si="56"/>
        <v>0</v>
      </c>
      <c r="I117" s="244">
        <f t="shared" si="56"/>
        <v>0</v>
      </c>
      <c r="J117" s="243">
        <f t="shared" si="56"/>
        <v>0</v>
      </c>
      <c r="K117" s="244">
        <f t="shared" si="56"/>
        <v>0</v>
      </c>
      <c r="L117" s="243">
        <f t="shared" si="56"/>
        <v>0</v>
      </c>
      <c r="M117" s="244">
        <f t="shared" si="56"/>
        <v>0</v>
      </c>
      <c r="N117" s="243">
        <f t="shared" si="56"/>
        <v>0</v>
      </c>
      <c r="O117" s="244">
        <f t="shared" si="56"/>
        <v>0</v>
      </c>
      <c r="P117" s="243">
        <f t="shared" si="56"/>
        <v>0</v>
      </c>
      <c r="Q117" s="244">
        <f t="shared" si="56"/>
        <v>0</v>
      </c>
      <c r="R117" s="243">
        <f t="shared" si="56"/>
        <v>0</v>
      </c>
      <c r="S117" s="244">
        <f t="shared" si="56"/>
        <v>0</v>
      </c>
      <c r="T117" s="243">
        <f t="shared" si="56"/>
        <v>0</v>
      </c>
      <c r="U117" s="244">
        <f t="shared" si="56"/>
        <v>0</v>
      </c>
      <c r="V117" s="243">
        <f t="shared" si="56"/>
        <v>0</v>
      </c>
      <c r="W117" s="244">
        <f t="shared" si="56"/>
        <v>0</v>
      </c>
      <c r="X117" s="243">
        <f t="shared" si="56"/>
        <v>0</v>
      </c>
      <c r="Y117" s="244">
        <f t="shared" si="56"/>
        <v>0</v>
      </c>
      <c r="Z117" s="243">
        <f t="shared" si="56"/>
        <v>0</v>
      </c>
      <c r="AA117" s="245">
        <f t="shared" si="56"/>
        <v>0</v>
      </c>
    </row>
    <row r="118" spans="2:27" ht="13.5" thickBot="1">
      <c r="B118" s="232"/>
      <c r="C118" s="233" t="s">
        <v>89</v>
      </c>
      <c r="D118" s="247">
        <f aca="true" t="shared" si="57" ref="D118:AA118">SUM(D105:D117)</f>
        <v>0</v>
      </c>
      <c r="E118" s="235">
        <f t="shared" si="57"/>
        <v>0</v>
      </c>
      <c r="F118" s="247">
        <f t="shared" si="57"/>
        <v>0</v>
      </c>
      <c r="G118" s="235">
        <f t="shared" si="57"/>
        <v>0</v>
      </c>
      <c r="H118" s="247">
        <f t="shared" si="57"/>
        <v>0</v>
      </c>
      <c r="I118" s="235">
        <f t="shared" si="57"/>
        <v>0</v>
      </c>
      <c r="J118" s="247">
        <f t="shared" si="57"/>
        <v>0</v>
      </c>
      <c r="K118" s="235">
        <f t="shared" si="57"/>
        <v>0</v>
      </c>
      <c r="L118" s="247">
        <f t="shared" si="57"/>
        <v>0</v>
      </c>
      <c r="M118" s="235">
        <f t="shared" si="57"/>
        <v>0</v>
      </c>
      <c r="N118" s="247">
        <f t="shared" si="57"/>
        <v>0</v>
      </c>
      <c r="O118" s="235">
        <f t="shared" si="57"/>
        <v>0</v>
      </c>
      <c r="P118" s="247">
        <f t="shared" si="57"/>
        <v>0</v>
      </c>
      <c r="Q118" s="235">
        <f t="shared" si="57"/>
        <v>0</v>
      </c>
      <c r="R118" s="247">
        <f t="shared" si="57"/>
        <v>0</v>
      </c>
      <c r="S118" s="235">
        <f t="shared" si="57"/>
        <v>0</v>
      </c>
      <c r="T118" s="247">
        <f t="shared" si="57"/>
        <v>0</v>
      </c>
      <c r="U118" s="235">
        <f t="shared" si="57"/>
        <v>0</v>
      </c>
      <c r="V118" s="247">
        <f t="shared" si="57"/>
        <v>0</v>
      </c>
      <c r="W118" s="235">
        <f t="shared" si="57"/>
        <v>0</v>
      </c>
      <c r="X118" s="247">
        <f t="shared" si="57"/>
        <v>0</v>
      </c>
      <c r="Y118" s="235">
        <f t="shared" si="57"/>
        <v>0</v>
      </c>
      <c r="Z118" s="247">
        <f t="shared" si="57"/>
        <v>0</v>
      </c>
      <c r="AA118" s="236">
        <f t="shared" si="57"/>
        <v>0</v>
      </c>
    </row>
    <row r="119" ht="13.5" thickTop="1"/>
  </sheetData>
  <sheetProtection/>
  <mergeCells count="100">
    <mergeCell ref="B7:AA7"/>
    <mergeCell ref="X11:Y11"/>
    <mergeCell ref="J9:K9"/>
    <mergeCell ref="H11:I11"/>
    <mergeCell ref="D11:E11"/>
    <mergeCell ref="F11:G11"/>
    <mergeCell ref="L11:M11"/>
    <mergeCell ref="Z11:AA11"/>
    <mergeCell ref="B11:B12"/>
    <mergeCell ref="B10:AA10"/>
    <mergeCell ref="V11:W11"/>
    <mergeCell ref="B28:AA28"/>
    <mergeCell ref="Z29:AA29"/>
    <mergeCell ref="P11:Q11"/>
    <mergeCell ref="N11:O11"/>
    <mergeCell ref="R11:S11"/>
    <mergeCell ref="J11:K11"/>
    <mergeCell ref="B27:AA27"/>
    <mergeCell ref="T11:U11"/>
    <mergeCell ref="V29:W29"/>
    <mergeCell ref="H67:I67"/>
    <mergeCell ref="J47:K47"/>
    <mergeCell ref="N29:O29"/>
    <mergeCell ref="J67:K67"/>
    <mergeCell ref="F29:G29"/>
    <mergeCell ref="D47:E47"/>
    <mergeCell ref="L29:M29"/>
    <mergeCell ref="F47:G47"/>
    <mergeCell ref="V85:W85"/>
    <mergeCell ref="J29:K29"/>
    <mergeCell ref="T67:U67"/>
    <mergeCell ref="P67:Q67"/>
    <mergeCell ref="J103:K103"/>
    <mergeCell ref="P103:Q103"/>
    <mergeCell ref="R67:S67"/>
    <mergeCell ref="N67:O67"/>
    <mergeCell ref="R103:S103"/>
    <mergeCell ref="V47:W47"/>
    <mergeCell ref="B45:AA45"/>
    <mergeCell ref="P47:Q47"/>
    <mergeCell ref="H47:I47"/>
    <mergeCell ref="H29:I29"/>
    <mergeCell ref="B29:B30"/>
    <mergeCell ref="D29:E29"/>
    <mergeCell ref="F85:G85"/>
    <mergeCell ref="N47:O47"/>
    <mergeCell ref="P29:Q29"/>
    <mergeCell ref="R29:S29"/>
    <mergeCell ref="T29:U29"/>
    <mergeCell ref="X85:Y85"/>
    <mergeCell ref="B46:AA46"/>
    <mergeCell ref="N85:O85"/>
    <mergeCell ref="X67:Y67"/>
    <mergeCell ref="X29:Y29"/>
    <mergeCell ref="F103:G103"/>
    <mergeCell ref="L103:M103"/>
    <mergeCell ref="B101:AA101"/>
    <mergeCell ref="Z103:AA103"/>
    <mergeCell ref="B103:B104"/>
    <mergeCell ref="B102:AA102"/>
    <mergeCell ref="T103:U103"/>
    <mergeCell ref="X103:Y103"/>
    <mergeCell ref="V103:W103"/>
    <mergeCell ref="H103:I103"/>
    <mergeCell ref="V67:W67"/>
    <mergeCell ref="L67:M67"/>
    <mergeCell ref="Z67:AA67"/>
    <mergeCell ref="B64:AA64"/>
    <mergeCell ref="B66:AA66"/>
    <mergeCell ref="N103:O103"/>
    <mergeCell ref="B67:B68"/>
    <mergeCell ref="T85:U85"/>
    <mergeCell ref="D103:E103"/>
    <mergeCell ref="L85:M85"/>
    <mergeCell ref="D67:E67"/>
    <mergeCell ref="P85:Q85"/>
    <mergeCell ref="B85:B86"/>
    <mergeCell ref="R85:S85"/>
    <mergeCell ref="L47:M47"/>
    <mergeCell ref="F67:G67"/>
    <mergeCell ref="H85:I85"/>
    <mergeCell ref="J85:K85"/>
    <mergeCell ref="B47:B48"/>
    <mergeCell ref="B83:AA83"/>
    <mergeCell ref="Z47:AA47"/>
    <mergeCell ref="D85:E85"/>
    <mergeCell ref="R47:S47"/>
    <mergeCell ref="AC48:AF48"/>
    <mergeCell ref="AC49:AF49"/>
    <mergeCell ref="AC50:AF50"/>
    <mergeCell ref="Z85:AA85"/>
    <mergeCell ref="B84:AA84"/>
    <mergeCell ref="X47:Y47"/>
    <mergeCell ref="T47:U47"/>
    <mergeCell ref="AC13:AF13"/>
    <mergeCell ref="AC12:AF12"/>
    <mergeCell ref="AC14:AF14"/>
    <mergeCell ref="AC30:AF30"/>
    <mergeCell ref="AC31:AF31"/>
    <mergeCell ref="AC32:AF32"/>
  </mergeCells>
  <printOptions horizontalCentered="1" verticalCentered="1"/>
  <pageMargins left="0.26" right="0.27" top="0.18" bottom="0.16" header="0.17" footer="0.16"/>
  <pageSetup horizontalDpi="600" verticalDpi="600" orientation="landscape" paperSize="9" scale="66" r:id="rId1"/>
  <headerFooter alignWithMargins="0">
    <oddFooter>&amp;CСтрана &amp;P од &amp;N</oddFooter>
  </headerFooter>
  <rowBreaks count="1" manualBreakCount="1">
    <brk id="63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18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5.7109375" style="70" customWidth="1"/>
    <col min="3" max="3" width="12.7109375" style="70" customWidth="1"/>
    <col min="4" max="27" width="6.7109375" style="70" customWidth="1"/>
    <col min="28" max="28" width="1.8515625" style="70" customWidth="1"/>
    <col min="29" max="31" width="9.140625" style="70" customWidth="1"/>
    <col min="32" max="32" width="13.00390625" style="70" customWidth="1"/>
    <col min="33" max="16384" width="9.140625" style="70" customWidth="1"/>
  </cols>
  <sheetData>
    <row r="1" spans="1:28" ht="12.75">
      <c r="A1" s="11" t="s">
        <v>24</v>
      </c>
      <c r="B1" s="12"/>
      <c r="C1" s="11"/>
      <c r="D1" s="10"/>
      <c r="E1" s="9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1"/>
      <c r="Y1" s="192"/>
      <c r="Z1" s="192"/>
      <c r="AA1" s="192"/>
      <c r="AB1" s="193"/>
    </row>
    <row r="2" spans="1:28" ht="12.75">
      <c r="A2" s="11"/>
      <c r="B2" s="12"/>
      <c r="C2" s="11"/>
      <c r="D2" s="10"/>
      <c r="E2" s="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1"/>
      <c r="Y2" s="192"/>
      <c r="Z2" s="192"/>
      <c r="AA2" s="192"/>
      <c r="AB2" s="193"/>
    </row>
    <row r="3" spans="1:28" ht="12.75">
      <c r="A3" s="9"/>
      <c r="B3" s="9" t="str">
        <f>+CONCATENATE('Poc.strana'!$A$22," ",'Poc.strana'!$C$22)</f>
        <v>Назив енергетског субјекта: </v>
      </c>
      <c r="C3" s="9"/>
      <c r="D3" s="10"/>
      <c r="E3" s="9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1"/>
      <c r="Y3" s="192"/>
      <c r="Z3" s="192"/>
      <c r="AA3" s="192"/>
      <c r="AB3" s="193"/>
    </row>
    <row r="4" spans="1:28" ht="12.75">
      <c r="A4" s="9"/>
      <c r="B4" s="9" t="str">
        <f>+CONCATENATE('Poc.strana'!$A$35," ",'Poc.strana'!$C$35)</f>
        <v>Датум обраде: </v>
      </c>
      <c r="C4" s="9"/>
      <c r="D4" s="10"/>
      <c r="E4" s="9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1"/>
      <c r="Y4" s="192"/>
      <c r="Z4" s="192"/>
      <c r="AA4" s="192"/>
      <c r="AB4" s="193"/>
    </row>
    <row r="5" spans="1:28" ht="12.75">
      <c r="A5" s="9"/>
      <c r="B5" s="248"/>
      <c r="C5" s="9"/>
      <c r="D5" s="9"/>
      <c r="E5" s="9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</row>
    <row r="6" spans="1:28" ht="12.75">
      <c r="A6" s="9"/>
      <c r="B6" s="248"/>
      <c r="C6" s="9"/>
      <c r="D6" s="9"/>
      <c r="E6" s="9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</row>
    <row r="7" spans="1:28" ht="12.75">
      <c r="A7" s="193"/>
      <c r="B7" s="424" t="str">
        <f>CONCATENATE("Табела ЕТ-4-12.2. СТРУКТУРА КУПАЦА ПО МЕСЕЧНОЈ ПОТРОШЊИ У КАТЕГОРИЈИ ШИРОКА ПОТРОШЊА - КОМЕРЦИЈАЛА И ОСТАЛИ У "," ",'Poc.strana'!C25,". ГОДИНИ")</f>
        <v>Табела ЕТ-4-12.2. СТРУКТУРА КУПАЦА ПО МЕСЕЧНОЈ ПОТРОШЊИ У КАТЕГОРИЈИ ШИРОКА ПОТРОШЊА - КОМЕРЦИЈАЛА И ОСТАЛИ У  2022. ГОДИНИ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193"/>
    </row>
    <row r="8" spans="1:28" ht="13.5" thickBot="1">
      <c r="A8" s="19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</row>
    <row r="9" spans="1:28" ht="13.5" thickTop="1">
      <c r="A9" s="193"/>
      <c r="B9" s="195"/>
      <c r="C9" s="196" t="s">
        <v>140</v>
      </c>
      <c r="D9" s="196"/>
      <c r="E9" s="196"/>
      <c r="F9" s="196"/>
      <c r="G9" s="196"/>
      <c r="H9" s="196"/>
      <c r="I9" s="196"/>
      <c r="J9" s="428"/>
      <c r="K9" s="428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  <c r="AB9" s="193"/>
    </row>
    <row r="10" spans="1:28" ht="12.75">
      <c r="A10" s="193"/>
      <c r="B10" s="416" t="s">
        <v>141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8"/>
      <c r="AB10" s="193"/>
    </row>
    <row r="11" spans="1:28" ht="25.5" customHeight="1" thickBot="1">
      <c r="A11" s="193"/>
      <c r="B11" s="419" t="s">
        <v>0</v>
      </c>
      <c r="C11" s="198" t="s">
        <v>142</v>
      </c>
      <c r="D11" s="413" t="s">
        <v>28</v>
      </c>
      <c r="E11" s="415"/>
      <c r="F11" s="413" t="s">
        <v>29</v>
      </c>
      <c r="G11" s="415"/>
      <c r="H11" s="413" t="s">
        <v>30</v>
      </c>
      <c r="I11" s="415"/>
      <c r="J11" s="413" t="s">
        <v>31</v>
      </c>
      <c r="K11" s="415"/>
      <c r="L11" s="413" t="s">
        <v>32</v>
      </c>
      <c r="M11" s="415"/>
      <c r="N11" s="413" t="s">
        <v>33</v>
      </c>
      <c r="O11" s="415"/>
      <c r="P11" s="413" t="s">
        <v>34</v>
      </c>
      <c r="Q11" s="415"/>
      <c r="R11" s="413" t="s">
        <v>35</v>
      </c>
      <c r="S11" s="415"/>
      <c r="T11" s="413" t="s">
        <v>36</v>
      </c>
      <c r="U11" s="415"/>
      <c r="V11" s="413" t="s">
        <v>37</v>
      </c>
      <c r="W11" s="415"/>
      <c r="X11" s="413" t="s">
        <v>38</v>
      </c>
      <c r="Y11" s="415"/>
      <c r="Z11" s="413" t="s">
        <v>39</v>
      </c>
      <c r="AA11" s="414"/>
      <c r="AB11" s="193"/>
    </row>
    <row r="12" spans="1:32" ht="26.25" thickTop="1">
      <c r="A12" s="193"/>
      <c r="B12" s="420"/>
      <c r="C12" s="199" t="s">
        <v>143</v>
      </c>
      <c r="D12" s="200" t="s">
        <v>144</v>
      </c>
      <c r="E12" s="201" t="s">
        <v>145</v>
      </c>
      <c r="F12" s="200" t="s">
        <v>144</v>
      </c>
      <c r="G12" s="201" t="s">
        <v>145</v>
      </c>
      <c r="H12" s="200" t="s">
        <v>144</v>
      </c>
      <c r="I12" s="201" t="s">
        <v>145</v>
      </c>
      <c r="J12" s="200" t="s">
        <v>144</v>
      </c>
      <c r="K12" s="201" t="s">
        <v>145</v>
      </c>
      <c r="L12" s="200" t="s">
        <v>144</v>
      </c>
      <c r="M12" s="201" t="s">
        <v>145</v>
      </c>
      <c r="N12" s="200" t="s">
        <v>144</v>
      </c>
      <c r="O12" s="201" t="s">
        <v>145</v>
      </c>
      <c r="P12" s="200" t="s">
        <v>144</v>
      </c>
      <c r="Q12" s="201" t="s">
        <v>145</v>
      </c>
      <c r="R12" s="200" t="s">
        <v>144</v>
      </c>
      <c r="S12" s="201" t="s">
        <v>145</v>
      </c>
      <c r="T12" s="200" t="s">
        <v>144</v>
      </c>
      <c r="U12" s="201" t="s">
        <v>145</v>
      </c>
      <c r="V12" s="200" t="s">
        <v>144</v>
      </c>
      <c r="W12" s="201" t="s">
        <v>145</v>
      </c>
      <c r="X12" s="200" t="s">
        <v>144</v>
      </c>
      <c r="Y12" s="201" t="s">
        <v>145</v>
      </c>
      <c r="Z12" s="200" t="s">
        <v>144</v>
      </c>
      <c r="AA12" s="202" t="s">
        <v>145</v>
      </c>
      <c r="AB12" s="193"/>
      <c r="AC12" s="407" t="s">
        <v>396</v>
      </c>
      <c r="AD12" s="408"/>
      <c r="AE12" s="408"/>
      <c r="AF12" s="409"/>
    </row>
    <row r="13" spans="1:32" ht="12.75">
      <c r="A13" s="193"/>
      <c r="B13" s="203">
        <v>1</v>
      </c>
      <c r="C13" s="204">
        <v>0</v>
      </c>
      <c r="D13" s="205"/>
      <c r="E13" s="206"/>
      <c r="F13" s="205"/>
      <c r="G13" s="206"/>
      <c r="H13" s="205"/>
      <c r="I13" s="206"/>
      <c r="J13" s="205"/>
      <c r="K13" s="206"/>
      <c r="L13" s="205"/>
      <c r="M13" s="206"/>
      <c r="N13" s="205"/>
      <c r="O13" s="206"/>
      <c r="P13" s="205"/>
      <c r="Q13" s="206"/>
      <c r="R13" s="205"/>
      <c r="S13" s="206"/>
      <c r="T13" s="205"/>
      <c r="U13" s="206"/>
      <c r="V13" s="205"/>
      <c r="W13" s="206"/>
      <c r="X13" s="205"/>
      <c r="Y13" s="206"/>
      <c r="Z13" s="205"/>
      <c r="AA13" s="207"/>
      <c r="AB13" s="193"/>
      <c r="AC13" s="404" t="s">
        <v>395</v>
      </c>
      <c r="AD13" s="405"/>
      <c r="AE13" s="405"/>
      <c r="AF13" s="406"/>
    </row>
    <row r="14" spans="1:32" ht="13.5" thickBot="1">
      <c r="A14" s="193"/>
      <c r="B14" s="208">
        <v>2</v>
      </c>
      <c r="C14" s="209" t="s">
        <v>146</v>
      </c>
      <c r="D14" s="210"/>
      <c r="E14" s="211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210"/>
      <c r="Q14" s="211"/>
      <c r="R14" s="210"/>
      <c r="S14" s="211"/>
      <c r="T14" s="210"/>
      <c r="U14" s="211"/>
      <c r="V14" s="210"/>
      <c r="W14" s="211"/>
      <c r="X14" s="210"/>
      <c r="Y14" s="211"/>
      <c r="Z14" s="210"/>
      <c r="AA14" s="212"/>
      <c r="AB14" s="193"/>
      <c r="AC14" s="410">
        <f>_xlfn.IFERROR((E26+G26+I26+K26+M26+O26+Q26+S26+U26+W26+Y26+AA26)/(AVERAGE(D26,F26,H26,J26,L26,N26,P26,R26,T26,V26,X26,Z26))*1000000/12,0)</f>
        <v>0</v>
      </c>
      <c r="AD14" s="411"/>
      <c r="AE14" s="411"/>
      <c r="AF14" s="412"/>
    </row>
    <row r="15" spans="1:28" ht="13.5" thickTop="1">
      <c r="A15" s="193"/>
      <c r="B15" s="208">
        <v>3</v>
      </c>
      <c r="C15" s="209" t="s">
        <v>147</v>
      </c>
      <c r="D15" s="210"/>
      <c r="E15" s="211"/>
      <c r="F15" s="210"/>
      <c r="G15" s="211"/>
      <c r="H15" s="210"/>
      <c r="I15" s="211"/>
      <c r="J15" s="210"/>
      <c r="K15" s="211"/>
      <c r="L15" s="210"/>
      <c r="M15" s="211"/>
      <c r="N15" s="210"/>
      <c r="O15" s="211"/>
      <c r="P15" s="210"/>
      <c r="Q15" s="211"/>
      <c r="R15" s="210"/>
      <c r="S15" s="211"/>
      <c r="T15" s="210"/>
      <c r="U15" s="211"/>
      <c r="V15" s="210"/>
      <c r="W15" s="211"/>
      <c r="X15" s="210"/>
      <c r="Y15" s="211"/>
      <c r="Z15" s="210"/>
      <c r="AA15" s="212"/>
      <c r="AB15" s="193"/>
    </row>
    <row r="16" spans="1:28" ht="12.75">
      <c r="A16" s="193"/>
      <c r="B16" s="208">
        <v>4</v>
      </c>
      <c r="C16" s="209" t="s">
        <v>148</v>
      </c>
      <c r="D16" s="210"/>
      <c r="E16" s="211"/>
      <c r="F16" s="210"/>
      <c r="G16" s="211"/>
      <c r="H16" s="210"/>
      <c r="I16" s="211"/>
      <c r="J16" s="210"/>
      <c r="K16" s="211"/>
      <c r="L16" s="210"/>
      <c r="M16" s="211"/>
      <c r="N16" s="210"/>
      <c r="O16" s="211"/>
      <c r="P16" s="210"/>
      <c r="Q16" s="211"/>
      <c r="R16" s="210"/>
      <c r="S16" s="211"/>
      <c r="T16" s="210"/>
      <c r="U16" s="211"/>
      <c r="V16" s="210"/>
      <c r="W16" s="211"/>
      <c r="X16" s="210"/>
      <c r="Y16" s="211"/>
      <c r="Z16" s="210"/>
      <c r="AA16" s="212"/>
      <c r="AB16" s="193"/>
    </row>
    <row r="17" spans="1:28" ht="12.75">
      <c r="A17" s="193"/>
      <c r="B17" s="208">
        <v>5</v>
      </c>
      <c r="C17" s="209" t="s">
        <v>149</v>
      </c>
      <c r="D17" s="210"/>
      <c r="E17" s="211"/>
      <c r="F17" s="210"/>
      <c r="G17" s="211"/>
      <c r="H17" s="210"/>
      <c r="I17" s="211"/>
      <c r="J17" s="210"/>
      <c r="K17" s="211"/>
      <c r="L17" s="210"/>
      <c r="M17" s="211"/>
      <c r="N17" s="210"/>
      <c r="O17" s="211"/>
      <c r="P17" s="210"/>
      <c r="Q17" s="211"/>
      <c r="R17" s="210"/>
      <c r="S17" s="211"/>
      <c r="T17" s="210"/>
      <c r="U17" s="211"/>
      <c r="V17" s="210"/>
      <c r="W17" s="211"/>
      <c r="X17" s="210"/>
      <c r="Y17" s="211"/>
      <c r="Z17" s="210"/>
      <c r="AA17" s="212"/>
      <c r="AB17" s="193"/>
    </row>
    <row r="18" spans="1:28" ht="12.75">
      <c r="A18" s="193"/>
      <c r="B18" s="208">
        <v>6</v>
      </c>
      <c r="C18" s="209" t="s">
        <v>150</v>
      </c>
      <c r="D18" s="210"/>
      <c r="E18" s="211"/>
      <c r="F18" s="210"/>
      <c r="G18" s="211"/>
      <c r="H18" s="210"/>
      <c r="I18" s="211"/>
      <c r="J18" s="210"/>
      <c r="K18" s="211"/>
      <c r="L18" s="210"/>
      <c r="M18" s="211"/>
      <c r="N18" s="210"/>
      <c r="O18" s="211"/>
      <c r="P18" s="210"/>
      <c r="Q18" s="211"/>
      <c r="R18" s="210"/>
      <c r="S18" s="211"/>
      <c r="T18" s="210"/>
      <c r="U18" s="211"/>
      <c r="V18" s="210"/>
      <c r="W18" s="211"/>
      <c r="X18" s="210"/>
      <c r="Y18" s="211"/>
      <c r="Z18" s="210"/>
      <c r="AA18" s="212"/>
      <c r="AB18" s="193"/>
    </row>
    <row r="19" spans="1:28" ht="12.75">
      <c r="A19" s="193"/>
      <c r="B19" s="208">
        <v>7</v>
      </c>
      <c r="C19" s="209" t="s">
        <v>151</v>
      </c>
      <c r="D19" s="210"/>
      <c r="E19" s="211"/>
      <c r="F19" s="210"/>
      <c r="G19" s="211"/>
      <c r="H19" s="210"/>
      <c r="I19" s="211"/>
      <c r="J19" s="210"/>
      <c r="K19" s="211"/>
      <c r="L19" s="210"/>
      <c r="M19" s="211"/>
      <c r="N19" s="210"/>
      <c r="O19" s="211"/>
      <c r="P19" s="210"/>
      <c r="Q19" s="211"/>
      <c r="R19" s="210"/>
      <c r="S19" s="211"/>
      <c r="T19" s="210"/>
      <c r="U19" s="211"/>
      <c r="V19" s="210"/>
      <c r="W19" s="211"/>
      <c r="X19" s="210"/>
      <c r="Y19" s="211"/>
      <c r="Z19" s="210"/>
      <c r="AA19" s="212"/>
      <c r="AB19" s="193"/>
    </row>
    <row r="20" spans="1:28" ht="12.75">
      <c r="A20" s="193"/>
      <c r="B20" s="208">
        <v>8</v>
      </c>
      <c r="C20" s="209" t="s">
        <v>152</v>
      </c>
      <c r="D20" s="210"/>
      <c r="E20" s="211"/>
      <c r="F20" s="210"/>
      <c r="G20" s="211"/>
      <c r="H20" s="210"/>
      <c r="I20" s="211"/>
      <c r="J20" s="210"/>
      <c r="K20" s="211"/>
      <c r="L20" s="210"/>
      <c r="M20" s="211"/>
      <c r="N20" s="210"/>
      <c r="O20" s="211"/>
      <c r="P20" s="210"/>
      <c r="Q20" s="211"/>
      <c r="R20" s="210"/>
      <c r="S20" s="211"/>
      <c r="T20" s="210"/>
      <c r="U20" s="211"/>
      <c r="V20" s="210"/>
      <c r="W20" s="211"/>
      <c r="X20" s="210"/>
      <c r="Y20" s="211"/>
      <c r="Z20" s="210"/>
      <c r="AA20" s="212"/>
      <c r="AB20" s="193"/>
    </row>
    <row r="21" spans="1:28" ht="12.75">
      <c r="A21" s="193"/>
      <c r="B21" s="208">
        <v>9</v>
      </c>
      <c r="C21" s="209" t="s">
        <v>153</v>
      </c>
      <c r="D21" s="210"/>
      <c r="E21" s="211"/>
      <c r="F21" s="210"/>
      <c r="G21" s="211"/>
      <c r="H21" s="210"/>
      <c r="I21" s="211"/>
      <c r="J21" s="210"/>
      <c r="K21" s="211"/>
      <c r="L21" s="210"/>
      <c r="M21" s="211"/>
      <c r="N21" s="210"/>
      <c r="O21" s="211"/>
      <c r="P21" s="210"/>
      <c r="Q21" s="211"/>
      <c r="R21" s="210"/>
      <c r="S21" s="211"/>
      <c r="T21" s="210"/>
      <c r="U21" s="211"/>
      <c r="V21" s="210"/>
      <c r="W21" s="211"/>
      <c r="X21" s="210"/>
      <c r="Y21" s="211"/>
      <c r="Z21" s="210"/>
      <c r="AA21" s="212"/>
      <c r="AB21" s="193"/>
    </row>
    <row r="22" spans="1:28" ht="12.75">
      <c r="A22" s="193"/>
      <c r="B22" s="208">
        <v>10</v>
      </c>
      <c r="C22" s="209" t="s">
        <v>154</v>
      </c>
      <c r="D22" s="210"/>
      <c r="E22" s="211"/>
      <c r="F22" s="210"/>
      <c r="G22" s="211"/>
      <c r="H22" s="210"/>
      <c r="I22" s="211"/>
      <c r="J22" s="210"/>
      <c r="K22" s="211"/>
      <c r="L22" s="210"/>
      <c r="M22" s="211"/>
      <c r="N22" s="210"/>
      <c r="O22" s="211"/>
      <c r="P22" s="210"/>
      <c r="Q22" s="211"/>
      <c r="R22" s="210"/>
      <c r="S22" s="211"/>
      <c r="T22" s="210"/>
      <c r="U22" s="211"/>
      <c r="V22" s="210"/>
      <c r="W22" s="211"/>
      <c r="X22" s="210"/>
      <c r="Y22" s="211"/>
      <c r="Z22" s="210"/>
      <c r="AA22" s="212"/>
      <c r="AB22" s="193"/>
    </row>
    <row r="23" spans="1:28" ht="12.75">
      <c r="A23" s="193"/>
      <c r="B23" s="208">
        <v>11</v>
      </c>
      <c r="C23" s="209" t="s">
        <v>155</v>
      </c>
      <c r="D23" s="210"/>
      <c r="E23" s="211"/>
      <c r="F23" s="210"/>
      <c r="G23" s="211"/>
      <c r="H23" s="210"/>
      <c r="I23" s="211"/>
      <c r="J23" s="210"/>
      <c r="K23" s="211"/>
      <c r="L23" s="210"/>
      <c r="M23" s="211"/>
      <c r="N23" s="210"/>
      <c r="O23" s="211"/>
      <c r="P23" s="210"/>
      <c r="Q23" s="211"/>
      <c r="R23" s="210"/>
      <c r="S23" s="211"/>
      <c r="T23" s="210"/>
      <c r="U23" s="211"/>
      <c r="V23" s="210"/>
      <c r="W23" s="211"/>
      <c r="X23" s="210"/>
      <c r="Y23" s="211"/>
      <c r="Z23" s="210"/>
      <c r="AA23" s="212"/>
      <c r="AB23" s="193"/>
    </row>
    <row r="24" spans="1:28" ht="12.75">
      <c r="A24" s="193"/>
      <c r="B24" s="208">
        <v>12</v>
      </c>
      <c r="C24" s="209" t="s">
        <v>156</v>
      </c>
      <c r="D24" s="210"/>
      <c r="E24" s="211"/>
      <c r="F24" s="210"/>
      <c r="G24" s="211"/>
      <c r="H24" s="210"/>
      <c r="I24" s="211"/>
      <c r="J24" s="210"/>
      <c r="K24" s="211"/>
      <c r="L24" s="210"/>
      <c r="M24" s="211"/>
      <c r="N24" s="210"/>
      <c r="O24" s="211"/>
      <c r="P24" s="210"/>
      <c r="Q24" s="211"/>
      <c r="R24" s="210"/>
      <c r="S24" s="211"/>
      <c r="T24" s="210"/>
      <c r="U24" s="211"/>
      <c r="V24" s="210"/>
      <c r="W24" s="211"/>
      <c r="X24" s="210"/>
      <c r="Y24" s="211"/>
      <c r="Z24" s="210"/>
      <c r="AA24" s="212"/>
      <c r="AB24" s="193"/>
    </row>
    <row r="25" spans="1:28" ht="12.75">
      <c r="A25" s="193"/>
      <c r="B25" s="213">
        <v>13</v>
      </c>
      <c r="C25" s="214">
        <v>1600</v>
      </c>
      <c r="D25" s="215"/>
      <c r="E25" s="216"/>
      <c r="F25" s="215"/>
      <c r="G25" s="216"/>
      <c r="H25" s="215"/>
      <c r="I25" s="216"/>
      <c r="J25" s="215"/>
      <c r="K25" s="216"/>
      <c r="L25" s="215"/>
      <c r="M25" s="216"/>
      <c r="N25" s="215"/>
      <c r="O25" s="216"/>
      <c r="P25" s="215"/>
      <c r="Q25" s="216"/>
      <c r="R25" s="215"/>
      <c r="S25" s="216"/>
      <c r="T25" s="215"/>
      <c r="U25" s="216"/>
      <c r="V25" s="215"/>
      <c r="W25" s="216"/>
      <c r="X25" s="215"/>
      <c r="Y25" s="216"/>
      <c r="Z25" s="215"/>
      <c r="AA25" s="217"/>
      <c r="AB25" s="193"/>
    </row>
    <row r="26" spans="1:29" ht="12.75">
      <c r="A26" s="193"/>
      <c r="B26" s="218"/>
      <c r="C26" s="219" t="s">
        <v>89</v>
      </c>
      <c r="D26" s="220">
        <f aca="true" t="shared" si="0" ref="D26:AA26">SUM(D13:D25)</f>
        <v>0</v>
      </c>
      <c r="E26" s="221">
        <f t="shared" si="0"/>
        <v>0</v>
      </c>
      <c r="F26" s="220">
        <f t="shared" si="0"/>
        <v>0</v>
      </c>
      <c r="G26" s="221">
        <f t="shared" si="0"/>
        <v>0</v>
      </c>
      <c r="H26" s="220">
        <f t="shared" si="0"/>
        <v>0</v>
      </c>
      <c r="I26" s="221">
        <f t="shared" si="0"/>
        <v>0</v>
      </c>
      <c r="J26" s="220">
        <f t="shared" si="0"/>
        <v>0</v>
      </c>
      <c r="K26" s="221">
        <f t="shared" si="0"/>
        <v>0</v>
      </c>
      <c r="L26" s="220">
        <f t="shared" si="0"/>
        <v>0</v>
      </c>
      <c r="M26" s="221">
        <f t="shared" si="0"/>
        <v>0</v>
      </c>
      <c r="N26" s="220">
        <f t="shared" si="0"/>
        <v>0</v>
      </c>
      <c r="O26" s="221">
        <f t="shared" si="0"/>
        <v>0</v>
      </c>
      <c r="P26" s="220">
        <f t="shared" si="0"/>
        <v>0</v>
      </c>
      <c r="Q26" s="221">
        <f t="shared" si="0"/>
        <v>0</v>
      </c>
      <c r="R26" s="220">
        <f t="shared" si="0"/>
        <v>0</v>
      </c>
      <c r="S26" s="221">
        <f t="shared" si="0"/>
        <v>0</v>
      </c>
      <c r="T26" s="220">
        <f t="shared" si="0"/>
        <v>0</v>
      </c>
      <c r="U26" s="221">
        <f t="shared" si="0"/>
        <v>0</v>
      </c>
      <c r="V26" s="220">
        <f t="shared" si="0"/>
        <v>0</v>
      </c>
      <c r="W26" s="221">
        <f t="shared" si="0"/>
        <v>0</v>
      </c>
      <c r="X26" s="220">
        <f t="shared" si="0"/>
        <v>0</v>
      </c>
      <c r="Y26" s="221">
        <f t="shared" si="0"/>
        <v>0</v>
      </c>
      <c r="Z26" s="220">
        <f t="shared" si="0"/>
        <v>0</v>
      </c>
      <c r="AA26" s="222">
        <f t="shared" si="0"/>
        <v>0</v>
      </c>
      <c r="AB26" s="193"/>
      <c r="AC26" s="333"/>
    </row>
    <row r="27" spans="1:28" ht="12.75">
      <c r="A27" s="193"/>
      <c r="B27" s="421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3"/>
      <c r="AB27" s="193"/>
    </row>
    <row r="28" spans="1:28" ht="12.75" customHeight="1">
      <c r="A28" s="193"/>
      <c r="B28" s="416" t="s">
        <v>157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8"/>
      <c r="AB28" s="193"/>
    </row>
    <row r="29" spans="1:28" ht="13.5" thickBot="1">
      <c r="A29" s="193"/>
      <c r="B29" s="419" t="s">
        <v>0</v>
      </c>
      <c r="C29" s="198" t="s">
        <v>142</v>
      </c>
      <c r="D29" s="413" t="s">
        <v>28</v>
      </c>
      <c r="E29" s="415"/>
      <c r="F29" s="413" t="s">
        <v>29</v>
      </c>
      <c r="G29" s="415"/>
      <c r="H29" s="413" t="s">
        <v>30</v>
      </c>
      <c r="I29" s="415"/>
      <c r="J29" s="413" t="s">
        <v>31</v>
      </c>
      <c r="K29" s="415"/>
      <c r="L29" s="413" t="s">
        <v>32</v>
      </c>
      <c r="M29" s="415"/>
      <c r="N29" s="413" t="s">
        <v>33</v>
      </c>
      <c r="O29" s="415"/>
      <c r="P29" s="413" t="s">
        <v>34</v>
      </c>
      <c r="Q29" s="415"/>
      <c r="R29" s="413" t="s">
        <v>35</v>
      </c>
      <c r="S29" s="415"/>
      <c r="T29" s="413" t="s">
        <v>36</v>
      </c>
      <c r="U29" s="415"/>
      <c r="V29" s="413" t="s">
        <v>37</v>
      </c>
      <c r="W29" s="415"/>
      <c r="X29" s="413" t="s">
        <v>38</v>
      </c>
      <c r="Y29" s="415"/>
      <c r="Z29" s="413" t="s">
        <v>39</v>
      </c>
      <c r="AA29" s="414"/>
      <c r="AB29" s="193"/>
    </row>
    <row r="30" spans="1:32" ht="26.25" thickTop="1">
      <c r="A30" s="193"/>
      <c r="B30" s="420"/>
      <c r="C30" s="199" t="s">
        <v>143</v>
      </c>
      <c r="D30" s="200" t="s">
        <v>144</v>
      </c>
      <c r="E30" s="201" t="s">
        <v>145</v>
      </c>
      <c r="F30" s="200" t="s">
        <v>144</v>
      </c>
      <c r="G30" s="201" t="s">
        <v>145</v>
      </c>
      <c r="H30" s="200" t="s">
        <v>144</v>
      </c>
      <c r="I30" s="201" t="s">
        <v>145</v>
      </c>
      <c r="J30" s="200" t="s">
        <v>144</v>
      </c>
      <c r="K30" s="201" t="s">
        <v>145</v>
      </c>
      <c r="L30" s="200" t="s">
        <v>144</v>
      </c>
      <c r="M30" s="201" t="s">
        <v>145</v>
      </c>
      <c r="N30" s="200" t="s">
        <v>144</v>
      </c>
      <c r="O30" s="201" t="s">
        <v>145</v>
      </c>
      <c r="P30" s="200" t="s">
        <v>144</v>
      </c>
      <c r="Q30" s="201" t="s">
        <v>145</v>
      </c>
      <c r="R30" s="200" t="s">
        <v>144</v>
      </c>
      <c r="S30" s="201" t="s">
        <v>145</v>
      </c>
      <c r="T30" s="200" t="s">
        <v>144</v>
      </c>
      <c r="U30" s="201" t="s">
        <v>145</v>
      </c>
      <c r="V30" s="200" t="s">
        <v>144</v>
      </c>
      <c r="W30" s="201" t="s">
        <v>145</v>
      </c>
      <c r="X30" s="200" t="s">
        <v>144</v>
      </c>
      <c r="Y30" s="201" t="s">
        <v>145</v>
      </c>
      <c r="Z30" s="200" t="s">
        <v>144</v>
      </c>
      <c r="AA30" s="202" t="s">
        <v>145</v>
      </c>
      <c r="AB30" s="193"/>
      <c r="AC30" s="407" t="s">
        <v>396</v>
      </c>
      <c r="AD30" s="408"/>
      <c r="AE30" s="408"/>
      <c r="AF30" s="409"/>
    </row>
    <row r="31" spans="1:32" ht="12.75">
      <c r="A31" s="193"/>
      <c r="B31" s="203">
        <v>1</v>
      </c>
      <c r="C31" s="204">
        <v>0</v>
      </c>
      <c r="D31" s="205"/>
      <c r="E31" s="206"/>
      <c r="F31" s="205"/>
      <c r="G31" s="206"/>
      <c r="H31" s="205"/>
      <c r="I31" s="206"/>
      <c r="J31" s="205"/>
      <c r="K31" s="206"/>
      <c r="L31" s="205"/>
      <c r="M31" s="206"/>
      <c r="N31" s="205"/>
      <c r="O31" s="206"/>
      <c r="P31" s="205"/>
      <c r="Q31" s="206"/>
      <c r="R31" s="205"/>
      <c r="S31" s="206"/>
      <c r="T31" s="205"/>
      <c r="U31" s="206"/>
      <c r="V31" s="205"/>
      <c r="W31" s="206"/>
      <c r="X31" s="205"/>
      <c r="Y31" s="206"/>
      <c r="Z31" s="205"/>
      <c r="AA31" s="207"/>
      <c r="AB31" s="193"/>
      <c r="AC31" s="404" t="s">
        <v>397</v>
      </c>
      <c r="AD31" s="405"/>
      <c r="AE31" s="405"/>
      <c r="AF31" s="406"/>
    </row>
    <row r="32" spans="1:32" ht="13.5" thickBot="1">
      <c r="A32" s="193"/>
      <c r="B32" s="208">
        <v>2</v>
      </c>
      <c r="C32" s="209" t="s">
        <v>146</v>
      </c>
      <c r="D32" s="210"/>
      <c r="E32" s="211"/>
      <c r="F32" s="210"/>
      <c r="G32" s="211"/>
      <c r="H32" s="210"/>
      <c r="I32" s="211"/>
      <c r="J32" s="210"/>
      <c r="K32" s="211"/>
      <c r="L32" s="210"/>
      <c r="M32" s="211"/>
      <c r="N32" s="210"/>
      <c r="O32" s="211"/>
      <c r="P32" s="210"/>
      <c r="Q32" s="211"/>
      <c r="R32" s="210"/>
      <c r="S32" s="211"/>
      <c r="T32" s="210"/>
      <c r="U32" s="211"/>
      <c r="V32" s="210"/>
      <c r="W32" s="211"/>
      <c r="X32" s="210"/>
      <c r="Y32" s="211"/>
      <c r="Z32" s="210"/>
      <c r="AA32" s="212"/>
      <c r="AB32" s="193"/>
      <c r="AC32" s="410">
        <f>_xlfn.IFERROR((E44+G44+I44+K44+M44+O44+Q44+S44+U44+W44+Y44+AA44)/(AVERAGE(D44,F44,H44,J44,L44,N44,P44,R44,T44,V44,X44,Z44))*1000000/12,0)</f>
        <v>0</v>
      </c>
      <c r="AD32" s="411"/>
      <c r="AE32" s="411"/>
      <c r="AF32" s="412"/>
    </row>
    <row r="33" spans="1:28" ht="13.5" thickTop="1">
      <c r="A33" s="193"/>
      <c r="B33" s="208">
        <v>3</v>
      </c>
      <c r="C33" s="209" t="s">
        <v>147</v>
      </c>
      <c r="D33" s="210"/>
      <c r="E33" s="211"/>
      <c r="F33" s="210"/>
      <c r="G33" s="211"/>
      <c r="H33" s="210"/>
      <c r="I33" s="211"/>
      <c r="J33" s="210"/>
      <c r="K33" s="211"/>
      <c r="L33" s="210"/>
      <c r="M33" s="211"/>
      <c r="N33" s="210"/>
      <c r="O33" s="211"/>
      <c r="P33" s="210"/>
      <c r="Q33" s="211"/>
      <c r="R33" s="210"/>
      <c r="S33" s="211"/>
      <c r="T33" s="210"/>
      <c r="U33" s="211"/>
      <c r="V33" s="210"/>
      <c r="W33" s="211"/>
      <c r="X33" s="210"/>
      <c r="Y33" s="211"/>
      <c r="Z33" s="210"/>
      <c r="AA33" s="212"/>
      <c r="AB33" s="193"/>
    </row>
    <row r="34" spans="1:28" ht="12.75">
      <c r="A34" s="193"/>
      <c r="B34" s="208">
        <v>4</v>
      </c>
      <c r="C34" s="209" t="s">
        <v>148</v>
      </c>
      <c r="D34" s="210"/>
      <c r="E34" s="211"/>
      <c r="F34" s="210"/>
      <c r="G34" s="211"/>
      <c r="H34" s="210"/>
      <c r="I34" s="211"/>
      <c r="J34" s="210"/>
      <c r="K34" s="211"/>
      <c r="L34" s="210"/>
      <c r="M34" s="211"/>
      <c r="N34" s="210"/>
      <c r="O34" s="211"/>
      <c r="P34" s="210"/>
      <c r="Q34" s="211"/>
      <c r="R34" s="210"/>
      <c r="S34" s="211"/>
      <c r="T34" s="210"/>
      <c r="U34" s="211"/>
      <c r="V34" s="210"/>
      <c r="W34" s="211"/>
      <c r="X34" s="210"/>
      <c r="Y34" s="211"/>
      <c r="Z34" s="210"/>
      <c r="AA34" s="212"/>
      <c r="AB34" s="193"/>
    </row>
    <row r="35" spans="1:28" ht="12.75">
      <c r="A35" s="193"/>
      <c r="B35" s="208">
        <v>5</v>
      </c>
      <c r="C35" s="209" t="s">
        <v>149</v>
      </c>
      <c r="D35" s="210"/>
      <c r="E35" s="211"/>
      <c r="F35" s="210"/>
      <c r="G35" s="211"/>
      <c r="H35" s="210"/>
      <c r="I35" s="211"/>
      <c r="J35" s="210"/>
      <c r="K35" s="211"/>
      <c r="L35" s="210"/>
      <c r="M35" s="211"/>
      <c r="N35" s="210"/>
      <c r="O35" s="211"/>
      <c r="P35" s="210"/>
      <c r="Q35" s="211"/>
      <c r="R35" s="210"/>
      <c r="S35" s="211"/>
      <c r="T35" s="210"/>
      <c r="U35" s="211"/>
      <c r="V35" s="210"/>
      <c r="W35" s="211"/>
      <c r="X35" s="210"/>
      <c r="Y35" s="211"/>
      <c r="Z35" s="210"/>
      <c r="AA35" s="212"/>
      <c r="AB35" s="193"/>
    </row>
    <row r="36" spans="1:28" ht="12.75">
      <c r="A36" s="193"/>
      <c r="B36" s="208">
        <v>6</v>
      </c>
      <c r="C36" s="209" t="s">
        <v>150</v>
      </c>
      <c r="D36" s="210"/>
      <c r="E36" s="211"/>
      <c r="F36" s="210"/>
      <c r="G36" s="211"/>
      <c r="H36" s="210"/>
      <c r="I36" s="211"/>
      <c r="J36" s="210"/>
      <c r="K36" s="211"/>
      <c r="L36" s="210"/>
      <c r="M36" s="211"/>
      <c r="N36" s="210"/>
      <c r="O36" s="211"/>
      <c r="P36" s="210"/>
      <c r="Q36" s="211"/>
      <c r="R36" s="210"/>
      <c r="S36" s="211"/>
      <c r="T36" s="210"/>
      <c r="U36" s="211"/>
      <c r="V36" s="210"/>
      <c r="W36" s="211"/>
      <c r="X36" s="210"/>
      <c r="Y36" s="211"/>
      <c r="Z36" s="210"/>
      <c r="AA36" s="212"/>
      <c r="AB36" s="193"/>
    </row>
    <row r="37" spans="1:28" ht="12.75">
      <c r="A37" s="193"/>
      <c r="B37" s="208">
        <v>7</v>
      </c>
      <c r="C37" s="209" t="s">
        <v>151</v>
      </c>
      <c r="D37" s="210"/>
      <c r="E37" s="211"/>
      <c r="F37" s="210"/>
      <c r="G37" s="211"/>
      <c r="H37" s="210"/>
      <c r="I37" s="211"/>
      <c r="J37" s="210"/>
      <c r="K37" s="211"/>
      <c r="L37" s="210"/>
      <c r="M37" s="211"/>
      <c r="N37" s="210"/>
      <c r="O37" s="211"/>
      <c r="P37" s="210"/>
      <c r="Q37" s="211"/>
      <c r="R37" s="210"/>
      <c r="S37" s="211"/>
      <c r="T37" s="210"/>
      <c r="U37" s="211"/>
      <c r="V37" s="210"/>
      <c r="W37" s="211"/>
      <c r="X37" s="210"/>
      <c r="Y37" s="211"/>
      <c r="Z37" s="210"/>
      <c r="AA37" s="212"/>
      <c r="AB37" s="193"/>
    </row>
    <row r="38" spans="1:28" ht="12.75">
      <c r="A38" s="193"/>
      <c r="B38" s="208">
        <v>8</v>
      </c>
      <c r="C38" s="209" t="s">
        <v>152</v>
      </c>
      <c r="D38" s="210"/>
      <c r="E38" s="211"/>
      <c r="F38" s="210"/>
      <c r="G38" s="211"/>
      <c r="H38" s="210"/>
      <c r="I38" s="211"/>
      <c r="J38" s="210"/>
      <c r="K38" s="211"/>
      <c r="L38" s="210"/>
      <c r="M38" s="211"/>
      <c r="N38" s="210"/>
      <c r="O38" s="211"/>
      <c r="P38" s="210"/>
      <c r="Q38" s="211"/>
      <c r="R38" s="210"/>
      <c r="S38" s="211"/>
      <c r="T38" s="210"/>
      <c r="U38" s="211"/>
      <c r="V38" s="210"/>
      <c r="W38" s="211"/>
      <c r="X38" s="210"/>
      <c r="Y38" s="211"/>
      <c r="Z38" s="210"/>
      <c r="AA38" s="212"/>
      <c r="AB38" s="193"/>
    </row>
    <row r="39" spans="1:28" ht="12.75">
      <c r="A39" s="193"/>
      <c r="B39" s="208">
        <v>9</v>
      </c>
      <c r="C39" s="209" t="s">
        <v>153</v>
      </c>
      <c r="D39" s="210"/>
      <c r="E39" s="211"/>
      <c r="F39" s="210"/>
      <c r="G39" s="211"/>
      <c r="H39" s="210"/>
      <c r="I39" s="211"/>
      <c r="J39" s="210"/>
      <c r="K39" s="211"/>
      <c r="L39" s="210"/>
      <c r="M39" s="211"/>
      <c r="N39" s="210"/>
      <c r="O39" s="211"/>
      <c r="P39" s="210"/>
      <c r="Q39" s="211"/>
      <c r="R39" s="210"/>
      <c r="S39" s="211"/>
      <c r="T39" s="210"/>
      <c r="U39" s="211"/>
      <c r="V39" s="210"/>
      <c r="W39" s="211"/>
      <c r="X39" s="210"/>
      <c r="Y39" s="211"/>
      <c r="Z39" s="210"/>
      <c r="AA39" s="212"/>
      <c r="AB39" s="193"/>
    </row>
    <row r="40" spans="1:28" ht="12.75">
      <c r="A40" s="193"/>
      <c r="B40" s="208">
        <v>10</v>
      </c>
      <c r="C40" s="209" t="s">
        <v>154</v>
      </c>
      <c r="D40" s="210"/>
      <c r="E40" s="211"/>
      <c r="F40" s="210"/>
      <c r="G40" s="211"/>
      <c r="H40" s="210"/>
      <c r="I40" s="211"/>
      <c r="J40" s="210"/>
      <c r="K40" s="211"/>
      <c r="L40" s="210"/>
      <c r="M40" s="211"/>
      <c r="N40" s="210"/>
      <c r="O40" s="211"/>
      <c r="P40" s="210"/>
      <c r="Q40" s="211"/>
      <c r="R40" s="210"/>
      <c r="S40" s="211"/>
      <c r="T40" s="210"/>
      <c r="U40" s="211"/>
      <c r="V40" s="210"/>
      <c r="W40" s="211"/>
      <c r="X40" s="210"/>
      <c r="Y40" s="211"/>
      <c r="Z40" s="210"/>
      <c r="AA40" s="212"/>
      <c r="AB40" s="193"/>
    </row>
    <row r="41" spans="1:28" ht="12.75">
      <c r="A41" s="193"/>
      <c r="B41" s="208">
        <v>11</v>
      </c>
      <c r="C41" s="209" t="s">
        <v>155</v>
      </c>
      <c r="D41" s="210"/>
      <c r="E41" s="211"/>
      <c r="F41" s="210"/>
      <c r="G41" s="211"/>
      <c r="H41" s="210"/>
      <c r="I41" s="211"/>
      <c r="J41" s="210"/>
      <c r="K41" s="211"/>
      <c r="L41" s="210"/>
      <c r="M41" s="211"/>
      <c r="N41" s="210"/>
      <c r="O41" s="211"/>
      <c r="P41" s="210"/>
      <c r="Q41" s="211"/>
      <c r="R41" s="210"/>
      <c r="S41" s="211"/>
      <c r="T41" s="210"/>
      <c r="U41" s="211"/>
      <c r="V41" s="210"/>
      <c r="W41" s="211"/>
      <c r="X41" s="210"/>
      <c r="Y41" s="211"/>
      <c r="Z41" s="210"/>
      <c r="AA41" s="212"/>
      <c r="AB41" s="193"/>
    </row>
    <row r="42" spans="1:28" ht="12.75">
      <c r="A42" s="193"/>
      <c r="B42" s="208">
        <v>12</v>
      </c>
      <c r="C42" s="209" t="s">
        <v>156</v>
      </c>
      <c r="D42" s="210"/>
      <c r="E42" s="211"/>
      <c r="F42" s="210"/>
      <c r="G42" s="211"/>
      <c r="H42" s="210"/>
      <c r="I42" s="211"/>
      <c r="J42" s="210"/>
      <c r="K42" s="211"/>
      <c r="L42" s="210"/>
      <c r="M42" s="211"/>
      <c r="N42" s="210"/>
      <c r="O42" s="211"/>
      <c r="P42" s="210"/>
      <c r="Q42" s="211"/>
      <c r="R42" s="210"/>
      <c r="S42" s="211"/>
      <c r="T42" s="210"/>
      <c r="U42" s="211"/>
      <c r="V42" s="210"/>
      <c r="W42" s="211"/>
      <c r="X42" s="210"/>
      <c r="Y42" s="211"/>
      <c r="Z42" s="210"/>
      <c r="AA42" s="212"/>
      <c r="AB42" s="193"/>
    </row>
    <row r="43" spans="1:28" ht="12.75">
      <c r="A43" s="193"/>
      <c r="B43" s="213">
        <v>13</v>
      </c>
      <c r="C43" s="214">
        <v>1600</v>
      </c>
      <c r="D43" s="215"/>
      <c r="E43" s="216"/>
      <c r="F43" s="215"/>
      <c r="G43" s="216"/>
      <c r="H43" s="215"/>
      <c r="I43" s="216"/>
      <c r="J43" s="215"/>
      <c r="K43" s="216"/>
      <c r="L43" s="215"/>
      <c r="M43" s="216"/>
      <c r="N43" s="215"/>
      <c r="O43" s="216"/>
      <c r="P43" s="215"/>
      <c r="Q43" s="216"/>
      <c r="R43" s="215"/>
      <c r="S43" s="216"/>
      <c r="T43" s="215"/>
      <c r="U43" s="216"/>
      <c r="V43" s="215"/>
      <c r="W43" s="216"/>
      <c r="X43" s="215"/>
      <c r="Y43" s="216"/>
      <c r="Z43" s="215"/>
      <c r="AA43" s="217"/>
      <c r="AB43" s="193"/>
    </row>
    <row r="44" spans="1:28" ht="12.75">
      <c r="A44" s="193"/>
      <c r="B44" s="218"/>
      <c r="C44" s="219" t="s">
        <v>89</v>
      </c>
      <c r="D44" s="220">
        <f aca="true" t="shared" si="1" ref="D44:AA44">SUM(D31:D43)</f>
        <v>0</v>
      </c>
      <c r="E44" s="221">
        <f t="shared" si="1"/>
        <v>0</v>
      </c>
      <c r="F44" s="220">
        <f t="shared" si="1"/>
        <v>0</v>
      </c>
      <c r="G44" s="221">
        <f t="shared" si="1"/>
        <v>0</v>
      </c>
      <c r="H44" s="220">
        <f t="shared" si="1"/>
        <v>0</v>
      </c>
      <c r="I44" s="221">
        <f t="shared" si="1"/>
        <v>0</v>
      </c>
      <c r="J44" s="220">
        <f t="shared" si="1"/>
        <v>0</v>
      </c>
      <c r="K44" s="221">
        <f t="shared" si="1"/>
        <v>0</v>
      </c>
      <c r="L44" s="220">
        <f t="shared" si="1"/>
        <v>0</v>
      </c>
      <c r="M44" s="221">
        <f t="shared" si="1"/>
        <v>0</v>
      </c>
      <c r="N44" s="220">
        <f t="shared" si="1"/>
        <v>0</v>
      </c>
      <c r="O44" s="221">
        <f t="shared" si="1"/>
        <v>0</v>
      </c>
      <c r="P44" s="220">
        <f t="shared" si="1"/>
        <v>0</v>
      </c>
      <c r="Q44" s="221">
        <f t="shared" si="1"/>
        <v>0</v>
      </c>
      <c r="R44" s="220">
        <f t="shared" si="1"/>
        <v>0</v>
      </c>
      <c r="S44" s="221">
        <f t="shared" si="1"/>
        <v>0</v>
      </c>
      <c r="T44" s="220">
        <f t="shared" si="1"/>
        <v>0</v>
      </c>
      <c r="U44" s="221">
        <f t="shared" si="1"/>
        <v>0</v>
      </c>
      <c r="V44" s="220">
        <f t="shared" si="1"/>
        <v>0</v>
      </c>
      <c r="W44" s="221">
        <f t="shared" si="1"/>
        <v>0</v>
      </c>
      <c r="X44" s="220">
        <f t="shared" si="1"/>
        <v>0</v>
      </c>
      <c r="Y44" s="221">
        <f t="shared" si="1"/>
        <v>0</v>
      </c>
      <c r="Z44" s="220">
        <f t="shared" si="1"/>
        <v>0</v>
      </c>
      <c r="AA44" s="222">
        <f t="shared" si="1"/>
        <v>0</v>
      </c>
      <c r="AB44" s="193"/>
    </row>
    <row r="45" spans="1:28" ht="12.75">
      <c r="A45" s="193"/>
      <c r="B45" s="421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3"/>
      <c r="AB45" s="193"/>
    </row>
    <row r="46" spans="1:28" ht="12.75" customHeight="1">
      <c r="A46" s="193"/>
      <c r="B46" s="416" t="s">
        <v>158</v>
      </c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8"/>
      <c r="AB46" s="193"/>
    </row>
    <row r="47" spans="1:28" ht="13.5" thickBot="1">
      <c r="A47" s="193"/>
      <c r="B47" s="419" t="s">
        <v>0</v>
      </c>
      <c r="C47" s="198" t="s">
        <v>142</v>
      </c>
      <c r="D47" s="413" t="s">
        <v>28</v>
      </c>
      <c r="E47" s="415"/>
      <c r="F47" s="413" t="s">
        <v>29</v>
      </c>
      <c r="G47" s="415"/>
      <c r="H47" s="413" t="s">
        <v>30</v>
      </c>
      <c r="I47" s="415"/>
      <c r="J47" s="413" t="s">
        <v>31</v>
      </c>
      <c r="K47" s="415"/>
      <c r="L47" s="413" t="s">
        <v>32</v>
      </c>
      <c r="M47" s="415"/>
      <c r="N47" s="413" t="s">
        <v>33</v>
      </c>
      <c r="O47" s="415"/>
      <c r="P47" s="413" t="s">
        <v>34</v>
      </c>
      <c r="Q47" s="415"/>
      <c r="R47" s="413" t="s">
        <v>35</v>
      </c>
      <c r="S47" s="415"/>
      <c r="T47" s="413" t="s">
        <v>36</v>
      </c>
      <c r="U47" s="415"/>
      <c r="V47" s="413" t="s">
        <v>37</v>
      </c>
      <c r="W47" s="415"/>
      <c r="X47" s="413" t="s">
        <v>38</v>
      </c>
      <c r="Y47" s="415"/>
      <c r="Z47" s="413" t="s">
        <v>39</v>
      </c>
      <c r="AA47" s="414"/>
      <c r="AB47" s="193"/>
    </row>
    <row r="48" spans="1:32" ht="26.25" thickTop="1">
      <c r="A48" s="193"/>
      <c r="B48" s="420"/>
      <c r="C48" s="199" t="s">
        <v>143</v>
      </c>
      <c r="D48" s="200" t="s">
        <v>144</v>
      </c>
      <c r="E48" s="201" t="s">
        <v>145</v>
      </c>
      <c r="F48" s="200" t="s">
        <v>144</v>
      </c>
      <c r="G48" s="201" t="s">
        <v>145</v>
      </c>
      <c r="H48" s="200" t="s">
        <v>144</v>
      </c>
      <c r="I48" s="201" t="s">
        <v>145</v>
      </c>
      <c r="J48" s="200" t="s">
        <v>144</v>
      </c>
      <c r="K48" s="201" t="s">
        <v>145</v>
      </c>
      <c r="L48" s="200" t="s">
        <v>144</v>
      </c>
      <c r="M48" s="201" t="s">
        <v>145</v>
      </c>
      <c r="N48" s="200" t="s">
        <v>144</v>
      </c>
      <c r="O48" s="201" t="s">
        <v>145</v>
      </c>
      <c r="P48" s="200" t="s">
        <v>144</v>
      </c>
      <c r="Q48" s="201" t="s">
        <v>145</v>
      </c>
      <c r="R48" s="200" t="s">
        <v>144</v>
      </c>
      <c r="S48" s="201" t="s">
        <v>145</v>
      </c>
      <c r="T48" s="200" t="s">
        <v>144</v>
      </c>
      <c r="U48" s="201" t="s">
        <v>145</v>
      </c>
      <c r="V48" s="200" t="s">
        <v>144</v>
      </c>
      <c r="W48" s="201" t="s">
        <v>145</v>
      </c>
      <c r="X48" s="200" t="s">
        <v>144</v>
      </c>
      <c r="Y48" s="201" t="s">
        <v>145</v>
      </c>
      <c r="Z48" s="200" t="s">
        <v>144</v>
      </c>
      <c r="AA48" s="202" t="s">
        <v>145</v>
      </c>
      <c r="AB48" s="193"/>
      <c r="AC48" s="407" t="s">
        <v>396</v>
      </c>
      <c r="AD48" s="408"/>
      <c r="AE48" s="408"/>
      <c r="AF48" s="409"/>
    </row>
    <row r="49" spans="1:32" ht="12.75">
      <c r="A49" s="193"/>
      <c r="B49" s="203">
        <v>1</v>
      </c>
      <c r="C49" s="204">
        <v>0</v>
      </c>
      <c r="D49" s="223">
        <f aca="true" t="shared" si="2" ref="D49:AA49">D13+D31</f>
        <v>0</v>
      </c>
      <c r="E49" s="224">
        <f t="shared" si="2"/>
        <v>0</v>
      </c>
      <c r="F49" s="223">
        <f t="shared" si="2"/>
        <v>0</v>
      </c>
      <c r="G49" s="224">
        <f t="shared" si="2"/>
        <v>0</v>
      </c>
      <c r="H49" s="223">
        <f t="shared" si="2"/>
        <v>0</v>
      </c>
      <c r="I49" s="224">
        <f t="shared" si="2"/>
        <v>0</v>
      </c>
      <c r="J49" s="223">
        <f t="shared" si="2"/>
        <v>0</v>
      </c>
      <c r="K49" s="224">
        <f t="shared" si="2"/>
        <v>0</v>
      </c>
      <c r="L49" s="223">
        <f t="shared" si="2"/>
        <v>0</v>
      </c>
      <c r="M49" s="224">
        <f t="shared" si="2"/>
        <v>0</v>
      </c>
      <c r="N49" s="223">
        <f t="shared" si="2"/>
        <v>0</v>
      </c>
      <c r="O49" s="224">
        <f t="shared" si="2"/>
        <v>0</v>
      </c>
      <c r="P49" s="223">
        <f t="shared" si="2"/>
        <v>0</v>
      </c>
      <c r="Q49" s="224">
        <f t="shared" si="2"/>
        <v>0</v>
      </c>
      <c r="R49" s="223">
        <f t="shared" si="2"/>
        <v>0</v>
      </c>
      <c r="S49" s="224">
        <f t="shared" si="2"/>
        <v>0</v>
      </c>
      <c r="T49" s="223">
        <f t="shared" si="2"/>
        <v>0</v>
      </c>
      <c r="U49" s="224">
        <f t="shared" si="2"/>
        <v>0</v>
      </c>
      <c r="V49" s="223">
        <f t="shared" si="2"/>
        <v>0</v>
      </c>
      <c r="W49" s="224">
        <f t="shared" si="2"/>
        <v>0</v>
      </c>
      <c r="X49" s="223">
        <f t="shared" si="2"/>
        <v>0</v>
      </c>
      <c r="Y49" s="224">
        <f t="shared" si="2"/>
        <v>0</v>
      </c>
      <c r="Z49" s="223">
        <f t="shared" si="2"/>
        <v>0</v>
      </c>
      <c r="AA49" s="225">
        <f t="shared" si="2"/>
        <v>0</v>
      </c>
      <c r="AB49" s="193"/>
      <c r="AC49" s="404" t="s">
        <v>158</v>
      </c>
      <c r="AD49" s="405"/>
      <c r="AE49" s="405"/>
      <c r="AF49" s="406"/>
    </row>
    <row r="50" spans="1:32" ht="13.5" thickBot="1">
      <c r="A50" s="193"/>
      <c r="B50" s="208">
        <v>2</v>
      </c>
      <c r="C50" s="209" t="s">
        <v>146</v>
      </c>
      <c r="D50" s="226">
        <f aca="true" t="shared" si="3" ref="D50:AA50">D14+D32</f>
        <v>0</v>
      </c>
      <c r="E50" s="227">
        <f t="shared" si="3"/>
        <v>0</v>
      </c>
      <c r="F50" s="226">
        <f t="shared" si="3"/>
        <v>0</v>
      </c>
      <c r="G50" s="227">
        <f t="shared" si="3"/>
        <v>0</v>
      </c>
      <c r="H50" s="226">
        <f t="shared" si="3"/>
        <v>0</v>
      </c>
      <c r="I50" s="227">
        <f t="shared" si="3"/>
        <v>0</v>
      </c>
      <c r="J50" s="226">
        <f t="shared" si="3"/>
        <v>0</v>
      </c>
      <c r="K50" s="227">
        <f t="shared" si="3"/>
        <v>0</v>
      </c>
      <c r="L50" s="226">
        <f t="shared" si="3"/>
        <v>0</v>
      </c>
      <c r="M50" s="227">
        <f t="shared" si="3"/>
        <v>0</v>
      </c>
      <c r="N50" s="226">
        <f t="shared" si="3"/>
        <v>0</v>
      </c>
      <c r="O50" s="227">
        <f t="shared" si="3"/>
        <v>0</v>
      </c>
      <c r="P50" s="226">
        <f t="shared" si="3"/>
        <v>0</v>
      </c>
      <c r="Q50" s="227">
        <f t="shared" si="3"/>
        <v>0</v>
      </c>
      <c r="R50" s="226">
        <f t="shared" si="3"/>
        <v>0</v>
      </c>
      <c r="S50" s="227">
        <f t="shared" si="3"/>
        <v>0</v>
      </c>
      <c r="T50" s="226">
        <f t="shared" si="3"/>
        <v>0</v>
      </c>
      <c r="U50" s="227">
        <f t="shared" si="3"/>
        <v>0</v>
      </c>
      <c r="V50" s="226">
        <f t="shared" si="3"/>
        <v>0</v>
      </c>
      <c r="W50" s="227">
        <f t="shared" si="3"/>
        <v>0</v>
      </c>
      <c r="X50" s="226">
        <f t="shared" si="3"/>
        <v>0</v>
      </c>
      <c r="Y50" s="227">
        <f t="shared" si="3"/>
        <v>0</v>
      </c>
      <c r="Z50" s="226">
        <f t="shared" si="3"/>
        <v>0</v>
      </c>
      <c r="AA50" s="228">
        <f t="shared" si="3"/>
        <v>0</v>
      </c>
      <c r="AB50" s="193"/>
      <c r="AC50" s="410">
        <f>_xlfn.IFERROR((E62+G62+I62+K62+M62+O62+Q62+S62+U62+W62+Y62+AA62)/(AVERAGE(D62,F62,H62,J62,L62,N62,P62,R62,T62,V62,X62,Z62))*1000000/12,0)</f>
        <v>0</v>
      </c>
      <c r="AD50" s="411"/>
      <c r="AE50" s="411"/>
      <c r="AF50" s="412"/>
    </row>
    <row r="51" spans="1:28" ht="13.5" thickTop="1">
      <c r="A51" s="193"/>
      <c r="B51" s="208">
        <v>3</v>
      </c>
      <c r="C51" s="209" t="s">
        <v>147</v>
      </c>
      <c r="D51" s="226">
        <f aca="true" t="shared" si="4" ref="D51:AA51">D15+D33</f>
        <v>0</v>
      </c>
      <c r="E51" s="227">
        <f t="shared" si="4"/>
        <v>0</v>
      </c>
      <c r="F51" s="226">
        <f t="shared" si="4"/>
        <v>0</v>
      </c>
      <c r="G51" s="227">
        <f t="shared" si="4"/>
        <v>0</v>
      </c>
      <c r="H51" s="226">
        <f t="shared" si="4"/>
        <v>0</v>
      </c>
      <c r="I51" s="227">
        <f t="shared" si="4"/>
        <v>0</v>
      </c>
      <c r="J51" s="226">
        <f t="shared" si="4"/>
        <v>0</v>
      </c>
      <c r="K51" s="227">
        <f t="shared" si="4"/>
        <v>0</v>
      </c>
      <c r="L51" s="226">
        <f t="shared" si="4"/>
        <v>0</v>
      </c>
      <c r="M51" s="227">
        <f t="shared" si="4"/>
        <v>0</v>
      </c>
      <c r="N51" s="226">
        <f t="shared" si="4"/>
        <v>0</v>
      </c>
      <c r="O51" s="227">
        <f t="shared" si="4"/>
        <v>0</v>
      </c>
      <c r="P51" s="226">
        <f t="shared" si="4"/>
        <v>0</v>
      </c>
      <c r="Q51" s="227">
        <f t="shared" si="4"/>
        <v>0</v>
      </c>
      <c r="R51" s="226">
        <f t="shared" si="4"/>
        <v>0</v>
      </c>
      <c r="S51" s="227">
        <f t="shared" si="4"/>
        <v>0</v>
      </c>
      <c r="T51" s="226">
        <f t="shared" si="4"/>
        <v>0</v>
      </c>
      <c r="U51" s="227">
        <f t="shared" si="4"/>
        <v>0</v>
      </c>
      <c r="V51" s="226">
        <f t="shared" si="4"/>
        <v>0</v>
      </c>
      <c r="W51" s="227">
        <f t="shared" si="4"/>
        <v>0</v>
      </c>
      <c r="X51" s="226">
        <f t="shared" si="4"/>
        <v>0</v>
      </c>
      <c r="Y51" s="227">
        <f t="shared" si="4"/>
        <v>0</v>
      </c>
      <c r="Z51" s="226">
        <f t="shared" si="4"/>
        <v>0</v>
      </c>
      <c r="AA51" s="228">
        <f t="shared" si="4"/>
        <v>0</v>
      </c>
      <c r="AB51" s="193"/>
    </row>
    <row r="52" spans="1:28" ht="12.75">
      <c r="A52" s="193"/>
      <c r="B52" s="208">
        <v>4</v>
      </c>
      <c r="C52" s="209" t="s">
        <v>148</v>
      </c>
      <c r="D52" s="226">
        <f aca="true" t="shared" si="5" ref="D52:AA52">D16+D34</f>
        <v>0</v>
      </c>
      <c r="E52" s="227">
        <f t="shared" si="5"/>
        <v>0</v>
      </c>
      <c r="F52" s="226">
        <f t="shared" si="5"/>
        <v>0</v>
      </c>
      <c r="G52" s="227">
        <f t="shared" si="5"/>
        <v>0</v>
      </c>
      <c r="H52" s="226">
        <f t="shared" si="5"/>
        <v>0</v>
      </c>
      <c r="I52" s="227">
        <f t="shared" si="5"/>
        <v>0</v>
      </c>
      <c r="J52" s="226">
        <f t="shared" si="5"/>
        <v>0</v>
      </c>
      <c r="K52" s="227">
        <f t="shared" si="5"/>
        <v>0</v>
      </c>
      <c r="L52" s="226">
        <f t="shared" si="5"/>
        <v>0</v>
      </c>
      <c r="M52" s="227">
        <f t="shared" si="5"/>
        <v>0</v>
      </c>
      <c r="N52" s="226">
        <f t="shared" si="5"/>
        <v>0</v>
      </c>
      <c r="O52" s="227">
        <f t="shared" si="5"/>
        <v>0</v>
      </c>
      <c r="P52" s="226">
        <f t="shared" si="5"/>
        <v>0</v>
      </c>
      <c r="Q52" s="227">
        <f t="shared" si="5"/>
        <v>0</v>
      </c>
      <c r="R52" s="226">
        <f t="shared" si="5"/>
        <v>0</v>
      </c>
      <c r="S52" s="227">
        <f t="shared" si="5"/>
        <v>0</v>
      </c>
      <c r="T52" s="226">
        <f t="shared" si="5"/>
        <v>0</v>
      </c>
      <c r="U52" s="227">
        <f t="shared" si="5"/>
        <v>0</v>
      </c>
      <c r="V52" s="226">
        <f t="shared" si="5"/>
        <v>0</v>
      </c>
      <c r="W52" s="227">
        <f t="shared" si="5"/>
        <v>0</v>
      </c>
      <c r="X52" s="226">
        <f t="shared" si="5"/>
        <v>0</v>
      </c>
      <c r="Y52" s="227">
        <f t="shared" si="5"/>
        <v>0</v>
      </c>
      <c r="Z52" s="226">
        <f t="shared" si="5"/>
        <v>0</v>
      </c>
      <c r="AA52" s="228">
        <f t="shared" si="5"/>
        <v>0</v>
      </c>
      <c r="AB52" s="193"/>
    </row>
    <row r="53" spans="1:28" ht="12.75">
      <c r="A53" s="193"/>
      <c r="B53" s="208">
        <v>5</v>
      </c>
      <c r="C53" s="209" t="s">
        <v>149</v>
      </c>
      <c r="D53" s="226">
        <f aca="true" t="shared" si="6" ref="D53:AA53">D17+D35</f>
        <v>0</v>
      </c>
      <c r="E53" s="227">
        <f t="shared" si="6"/>
        <v>0</v>
      </c>
      <c r="F53" s="226">
        <f t="shared" si="6"/>
        <v>0</v>
      </c>
      <c r="G53" s="227">
        <f t="shared" si="6"/>
        <v>0</v>
      </c>
      <c r="H53" s="226">
        <f t="shared" si="6"/>
        <v>0</v>
      </c>
      <c r="I53" s="227">
        <f t="shared" si="6"/>
        <v>0</v>
      </c>
      <c r="J53" s="226">
        <f t="shared" si="6"/>
        <v>0</v>
      </c>
      <c r="K53" s="227">
        <f t="shared" si="6"/>
        <v>0</v>
      </c>
      <c r="L53" s="226">
        <f t="shared" si="6"/>
        <v>0</v>
      </c>
      <c r="M53" s="227">
        <f t="shared" si="6"/>
        <v>0</v>
      </c>
      <c r="N53" s="226">
        <f t="shared" si="6"/>
        <v>0</v>
      </c>
      <c r="O53" s="227">
        <f t="shared" si="6"/>
        <v>0</v>
      </c>
      <c r="P53" s="226">
        <f t="shared" si="6"/>
        <v>0</v>
      </c>
      <c r="Q53" s="227">
        <f t="shared" si="6"/>
        <v>0</v>
      </c>
      <c r="R53" s="226">
        <f t="shared" si="6"/>
        <v>0</v>
      </c>
      <c r="S53" s="227">
        <f t="shared" si="6"/>
        <v>0</v>
      </c>
      <c r="T53" s="226">
        <f t="shared" si="6"/>
        <v>0</v>
      </c>
      <c r="U53" s="227">
        <f t="shared" si="6"/>
        <v>0</v>
      </c>
      <c r="V53" s="226">
        <f t="shared" si="6"/>
        <v>0</v>
      </c>
      <c r="W53" s="227">
        <f t="shared" si="6"/>
        <v>0</v>
      </c>
      <c r="X53" s="226">
        <f t="shared" si="6"/>
        <v>0</v>
      </c>
      <c r="Y53" s="227">
        <f t="shared" si="6"/>
        <v>0</v>
      </c>
      <c r="Z53" s="226">
        <f t="shared" si="6"/>
        <v>0</v>
      </c>
      <c r="AA53" s="228">
        <f t="shared" si="6"/>
        <v>0</v>
      </c>
      <c r="AB53" s="193"/>
    </row>
    <row r="54" spans="1:28" ht="12.75">
      <c r="A54" s="193"/>
      <c r="B54" s="208">
        <v>6</v>
      </c>
      <c r="C54" s="209" t="s">
        <v>150</v>
      </c>
      <c r="D54" s="226">
        <f aca="true" t="shared" si="7" ref="D54:AA54">D18+D36</f>
        <v>0</v>
      </c>
      <c r="E54" s="227">
        <f t="shared" si="7"/>
        <v>0</v>
      </c>
      <c r="F54" s="226">
        <f t="shared" si="7"/>
        <v>0</v>
      </c>
      <c r="G54" s="227">
        <f t="shared" si="7"/>
        <v>0</v>
      </c>
      <c r="H54" s="226">
        <f t="shared" si="7"/>
        <v>0</v>
      </c>
      <c r="I54" s="227">
        <f t="shared" si="7"/>
        <v>0</v>
      </c>
      <c r="J54" s="226">
        <f t="shared" si="7"/>
        <v>0</v>
      </c>
      <c r="K54" s="227">
        <f t="shared" si="7"/>
        <v>0</v>
      </c>
      <c r="L54" s="226">
        <f t="shared" si="7"/>
        <v>0</v>
      </c>
      <c r="M54" s="227">
        <f t="shared" si="7"/>
        <v>0</v>
      </c>
      <c r="N54" s="226">
        <f t="shared" si="7"/>
        <v>0</v>
      </c>
      <c r="O54" s="227">
        <f t="shared" si="7"/>
        <v>0</v>
      </c>
      <c r="P54" s="226">
        <f t="shared" si="7"/>
        <v>0</v>
      </c>
      <c r="Q54" s="227">
        <f t="shared" si="7"/>
        <v>0</v>
      </c>
      <c r="R54" s="226">
        <f t="shared" si="7"/>
        <v>0</v>
      </c>
      <c r="S54" s="227">
        <f t="shared" si="7"/>
        <v>0</v>
      </c>
      <c r="T54" s="226">
        <f t="shared" si="7"/>
        <v>0</v>
      </c>
      <c r="U54" s="227">
        <f t="shared" si="7"/>
        <v>0</v>
      </c>
      <c r="V54" s="226">
        <f t="shared" si="7"/>
        <v>0</v>
      </c>
      <c r="W54" s="227">
        <f t="shared" si="7"/>
        <v>0</v>
      </c>
      <c r="X54" s="226">
        <f t="shared" si="7"/>
        <v>0</v>
      </c>
      <c r="Y54" s="227">
        <f t="shared" si="7"/>
        <v>0</v>
      </c>
      <c r="Z54" s="226">
        <f t="shared" si="7"/>
        <v>0</v>
      </c>
      <c r="AA54" s="228">
        <f t="shared" si="7"/>
        <v>0</v>
      </c>
      <c r="AB54" s="193"/>
    </row>
    <row r="55" spans="1:28" ht="12.75">
      <c r="A55" s="193"/>
      <c r="B55" s="208">
        <v>7</v>
      </c>
      <c r="C55" s="209" t="s">
        <v>151</v>
      </c>
      <c r="D55" s="226">
        <f aca="true" t="shared" si="8" ref="D55:AA55">D19+D37</f>
        <v>0</v>
      </c>
      <c r="E55" s="227">
        <f t="shared" si="8"/>
        <v>0</v>
      </c>
      <c r="F55" s="226">
        <f t="shared" si="8"/>
        <v>0</v>
      </c>
      <c r="G55" s="227">
        <f t="shared" si="8"/>
        <v>0</v>
      </c>
      <c r="H55" s="226">
        <f t="shared" si="8"/>
        <v>0</v>
      </c>
      <c r="I55" s="227">
        <f t="shared" si="8"/>
        <v>0</v>
      </c>
      <c r="J55" s="226">
        <f t="shared" si="8"/>
        <v>0</v>
      </c>
      <c r="K55" s="227">
        <f t="shared" si="8"/>
        <v>0</v>
      </c>
      <c r="L55" s="226">
        <f t="shared" si="8"/>
        <v>0</v>
      </c>
      <c r="M55" s="227">
        <f t="shared" si="8"/>
        <v>0</v>
      </c>
      <c r="N55" s="226">
        <f t="shared" si="8"/>
        <v>0</v>
      </c>
      <c r="O55" s="227">
        <f t="shared" si="8"/>
        <v>0</v>
      </c>
      <c r="P55" s="226">
        <f t="shared" si="8"/>
        <v>0</v>
      </c>
      <c r="Q55" s="227">
        <f t="shared" si="8"/>
        <v>0</v>
      </c>
      <c r="R55" s="226">
        <f t="shared" si="8"/>
        <v>0</v>
      </c>
      <c r="S55" s="227">
        <f t="shared" si="8"/>
        <v>0</v>
      </c>
      <c r="T55" s="226">
        <f t="shared" si="8"/>
        <v>0</v>
      </c>
      <c r="U55" s="227">
        <f t="shared" si="8"/>
        <v>0</v>
      </c>
      <c r="V55" s="226">
        <f t="shared" si="8"/>
        <v>0</v>
      </c>
      <c r="W55" s="227">
        <f t="shared" si="8"/>
        <v>0</v>
      </c>
      <c r="X55" s="226">
        <f t="shared" si="8"/>
        <v>0</v>
      </c>
      <c r="Y55" s="227">
        <f t="shared" si="8"/>
        <v>0</v>
      </c>
      <c r="Z55" s="226">
        <f t="shared" si="8"/>
        <v>0</v>
      </c>
      <c r="AA55" s="228">
        <f t="shared" si="8"/>
        <v>0</v>
      </c>
      <c r="AB55" s="193"/>
    </row>
    <row r="56" spans="1:28" ht="12.75">
      <c r="A56" s="193"/>
      <c r="B56" s="208">
        <v>8</v>
      </c>
      <c r="C56" s="209" t="s">
        <v>152</v>
      </c>
      <c r="D56" s="226">
        <f aca="true" t="shared" si="9" ref="D56:AA56">D20+D38</f>
        <v>0</v>
      </c>
      <c r="E56" s="227">
        <f t="shared" si="9"/>
        <v>0</v>
      </c>
      <c r="F56" s="226">
        <f t="shared" si="9"/>
        <v>0</v>
      </c>
      <c r="G56" s="227">
        <f t="shared" si="9"/>
        <v>0</v>
      </c>
      <c r="H56" s="226">
        <f t="shared" si="9"/>
        <v>0</v>
      </c>
      <c r="I56" s="227">
        <f t="shared" si="9"/>
        <v>0</v>
      </c>
      <c r="J56" s="226">
        <f t="shared" si="9"/>
        <v>0</v>
      </c>
      <c r="K56" s="227">
        <f t="shared" si="9"/>
        <v>0</v>
      </c>
      <c r="L56" s="226">
        <f t="shared" si="9"/>
        <v>0</v>
      </c>
      <c r="M56" s="227">
        <f t="shared" si="9"/>
        <v>0</v>
      </c>
      <c r="N56" s="226">
        <f t="shared" si="9"/>
        <v>0</v>
      </c>
      <c r="O56" s="227">
        <f t="shared" si="9"/>
        <v>0</v>
      </c>
      <c r="P56" s="226">
        <f t="shared" si="9"/>
        <v>0</v>
      </c>
      <c r="Q56" s="227">
        <f t="shared" si="9"/>
        <v>0</v>
      </c>
      <c r="R56" s="226">
        <f t="shared" si="9"/>
        <v>0</v>
      </c>
      <c r="S56" s="227">
        <f t="shared" si="9"/>
        <v>0</v>
      </c>
      <c r="T56" s="226">
        <f t="shared" si="9"/>
        <v>0</v>
      </c>
      <c r="U56" s="227">
        <f t="shared" si="9"/>
        <v>0</v>
      </c>
      <c r="V56" s="226">
        <f t="shared" si="9"/>
        <v>0</v>
      </c>
      <c r="W56" s="227">
        <f t="shared" si="9"/>
        <v>0</v>
      </c>
      <c r="X56" s="226">
        <f t="shared" si="9"/>
        <v>0</v>
      </c>
      <c r="Y56" s="227">
        <f t="shared" si="9"/>
        <v>0</v>
      </c>
      <c r="Z56" s="226">
        <f t="shared" si="9"/>
        <v>0</v>
      </c>
      <c r="AA56" s="228">
        <f t="shared" si="9"/>
        <v>0</v>
      </c>
      <c r="AB56" s="193"/>
    </row>
    <row r="57" spans="1:28" ht="12.75">
      <c r="A57" s="193"/>
      <c r="B57" s="208">
        <v>9</v>
      </c>
      <c r="C57" s="209" t="s">
        <v>153</v>
      </c>
      <c r="D57" s="226">
        <f aca="true" t="shared" si="10" ref="D57:AA57">D21+D39</f>
        <v>0</v>
      </c>
      <c r="E57" s="227">
        <f t="shared" si="10"/>
        <v>0</v>
      </c>
      <c r="F57" s="226">
        <f t="shared" si="10"/>
        <v>0</v>
      </c>
      <c r="G57" s="227">
        <f t="shared" si="10"/>
        <v>0</v>
      </c>
      <c r="H57" s="226">
        <f t="shared" si="10"/>
        <v>0</v>
      </c>
      <c r="I57" s="227">
        <f t="shared" si="10"/>
        <v>0</v>
      </c>
      <c r="J57" s="226">
        <f t="shared" si="10"/>
        <v>0</v>
      </c>
      <c r="K57" s="227">
        <f t="shared" si="10"/>
        <v>0</v>
      </c>
      <c r="L57" s="226">
        <f t="shared" si="10"/>
        <v>0</v>
      </c>
      <c r="M57" s="227">
        <f t="shared" si="10"/>
        <v>0</v>
      </c>
      <c r="N57" s="226">
        <f t="shared" si="10"/>
        <v>0</v>
      </c>
      <c r="O57" s="227">
        <f t="shared" si="10"/>
        <v>0</v>
      </c>
      <c r="P57" s="226">
        <f t="shared" si="10"/>
        <v>0</v>
      </c>
      <c r="Q57" s="227">
        <f t="shared" si="10"/>
        <v>0</v>
      </c>
      <c r="R57" s="226">
        <f t="shared" si="10"/>
        <v>0</v>
      </c>
      <c r="S57" s="227">
        <f t="shared" si="10"/>
        <v>0</v>
      </c>
      <c r="T57" s="226">
        <f t="shared" si="10"/>
        <v>0</v>
      </c>
      <c r="U57" s="227">
        <f t="shared" si="10"/>
        <v>0</v>
      </c>
      <c r="V57" s="226">
        <f t="shared" si="10"/>
        <v>0</v>
      </c>
      <c r="W57" s="227">
        <f t="shared" si="10"/>
        <v>0</v>
      </c>
      <c r="X57" s="226">
        <f t="shared" si="10"/>
        <v>0</v>
      </c>
      <c r="Y57" s="227">
        <f t="shared" si="10"/>
        <v>0</v>
      </c>
      <c r="Z57" s="226">
        <f t="shared" si="10"/>
        <v>0</v>
      </c>
      <c r="AA57" s="228">
        <f t="shared" si="10"/>
        <v>0</v>
      </c>
      <c r="AB57" s="193"/>
    </row>
    <row r="58" spans="1:28" ht="12.75">
      <c r="A58" s="193"/>
      <c r="B58" s="208">
        <v>10</v>
      </c>
      <c r="C58" s="209" t="s">
        <v>154</v>
      </c>
      <c r="D58" s="226">
        <f aca="true" t="shared" si="11" ref="D58:AA58">D22+D40</f>
        <v>0</v>
      </c>
      <c r="E58" s="227">
        <f t="shared" si="11"/>
        <v>0</v>
      </c>
      <c r="F58" s="226">
        <f t="shared" si="11"/>
        <v>0</v>
      </c>
      <c r="G58" s="227">
        <f t="shared" si="11"/>
        <v>0</v>
      </c>
      <c r="H58" s="226">
        <f t="shared" si="11"/>
        <v>0</v>
      </c>
      <c r="I58" s="227">
        <f t="shared" si="11"/>
        <v>0</v>
      </c>
      <c r="J58" s="226">
        <f t="shared" si="11"/>
        <v>0</v>
      </c>
      <c r="K58" s="227">
        <f t="shared" si="11"/>
        <v>0</v>
      </c>
      <c r="L58" s="226">
        <f t="shared" si="11"/>
        <v>0</v>
      </c>
      <c r="M58" s="227">
        <f t="shared" si="11"/>
        <v>0</v>
      </c>
      <c r="N58" s="226">
        <f t="shared" si="11"/>
        <v>0</v>
      </c>
      <c r="O58" s="227">
        <f t="shared" si="11"/>
        <v>0</v>
      </c>
      <c r="P58" s="226">
        <f t="shared" si="11"/>
        <v>0</v>
      </c>
      <c r="Q58" s="227">
        <f t="shared" si="11"/>
        <v>0</v>
      </c>
      <c r="R58" s="226">
        <f t="shared" si="11"/>
        <v>0</v>
      </c>
      <c r="S58" s="227">
        <f t="shared" si="11"/>
        <v>0</v>
      </c>
      <c r="T58" s="226">
        <f t="shared" si="11"/>
        <v>0</v>
      </c>
      <c r="U58" s="227">
        <f t="shared" si="11"/>
        <v>0</v>
      </c>
      <c r="V58" s="226">
        <f t="shared" si="11"/>
        <v>0</v>
      </c>
      <c r="W58" s="227">
        <f t="shared" si="11"/>
        <v>0</v>
      </c>
      <c r="X58" s="226">
        <f t="shared" si="11"/>
        <v>0</v>
      </c>
      <c r="Y58" s="227">
        <f t="shared" si="11"/>
        <v>0</v>
      </c>
      <c r="Z58" s="226">
        <f t="shared" si="11"/>
        <v>0</v>
      </c>
      <c r="AA58" s="228">
        <f t="shared" si="11"/>
        <v>0</v>
      </c>
      <c r="AB58" s="193"/>
    </row>
    <row r="59" spans="1:28" ht="12.75">
      <c r="A59" s="193"/>
      <c r="B59" s="208">
        <v>11</v>
      </c>
      <c r="C59" s="209" t="s">
        <v>155</v>
      </c>
      <c r="D59" s="226">
        <f aca="true" t="shared" si="12" ref="D59:AA59">D23+D41</f>
        <v>0</v>
      </c>
      <c r="E59" s="227">
        <f t="shared" si="12"/>
        <v>0</v>
      </c>
      <c r="F59" s="226">
        <f t="shared" si="12"/>
        <v>0</v>
      </c>
      <c r="G59" s="227">
        <f t="shared" si="12"/>
        <v>0</v>
      </c>
      <c r="H59" s="226">
        <f t="shared" si="12"/>
        <v>0</v>
      </c>
      <c r="I59" s="227">
        <f t="shared" si="12"/>
        <v>0</v>
      </c>
      <c r="J59" s="226">
        <f t="shared" si="12"/>
        <v>0</v>
      </c>
      <c r="K59" s="227">
        <f t="shared" si="12"/>
        <v>0</v>
      </c>
      <c r="L59" s="226">
        <f t="shared" si="12"/>
        <v>0</v>
      </c>
      <c r="M59" s="227">
        <f t="shared" si="12"/>
        <v>0</v>
      </c>
      <c r="N59" s="226">
        <f t="shared" si="12"/>
        <v>0</v>
      </c>
      <c r="O59" s="227">
        <f t="shared" si="12"/>
        <v>0</v>
      </c>
      <c r="P59" s="226">
        <f t="shared" si="12"/>
        <v>0</v>
      </c>
      <c r="Q59" s="227">
        <f t="shared" si="12"/>
        <v>0</v>
      </c>
      <c r="R59" s="226">
        <f t="shared" si="12"/>
        <v>0</v>
      </c>
      <c r="S59" s="227">
        <f t="shared" si="12"/>
        <v>0</v>
      </c>
      <c r="T59" s="226">
        <f t="shared" si="12"/>
        <v>0</v>
      </c>
      <c r="U59" s="227">
        <f t="shared" si="12"/>
        <v>0</v>
      </c>
      <c r="V59" s="226">
        <f t="shared" si="12"/>
        <v>0</v>
      </c>
      <c r="W59" s="227">
        <f t="shared" si="12"/>
        <v>0</v>
      </c>
      <c r="X59" s="226">
        <f t="shared" si="12"/>
        <v>0</v>
      </c>
      <c r="Y59" s="227">
        <f t="shared" si="12"/>
        <v>0</v>
      </c>
      <c r="Z59" s="226">
        <f t="shared" si="12"/>
        <v>0</v>
      </c>
      <c r="AA59" s="228">
        <f t="shared" si="12"/>
        <v>0</v>
      </c>
      <c r="AB59" s="193"/>
    </row>
    <row r="60" spans="1:28" ht="12.75">
      <c r="A60" s="193"/>
      <c r="B60" s="208">
        <v>12</v>
      </c>
      <c r="C60" s="209" t="s">
        <v>156</v>
      </c>
      <c r="D60" s="226">
        <f aca="true" t="shared" si="13" ref="D60:AA60">D24+D42</f>
        <v>0</v>
      </c>
      <c r="E60" s="227">
        <f t="shared" si="13"/>
        <v>0</v>
      </c>
      <c r="F60" s="226">
        <f t="shared" si="13"/>
        <v>0</v>
      </c>
      <c r="G60" s="227">
        <f t="shared" si="13"/>
        <v>0</v>
      </c>
      <c r="H60" s="226">
        <f t="shared" si="13"/>
        <v>0</v>
      </c>
      <c r="I60" s="227">
        <f t="shared" si="13"/>
        <v>0</v>
      </c>
      <c r="J60" s="226">
        <f t="shared" si="13"/>
        <v>0</v>
      </c>
      <c r="K60" s="227">
        <f t="shared" si="13"/>
        <v>0</v>
      </c>
      <c r="L60" s="226">
        <f t="shared" si="13"/>
        <v>0</v>
      </c>
      <c r="M60" s="227">
        <f t="shared" si="13"/>
        <v>0</v>
      </c>
      <c r="N60" s="226">
        <f t="shared" si="13"/>
        <v>0</v>
      </c>
      <c r="O60" s="227">
        <f t="shared" si="13"/>
        <v>0</v>
      </c>
      <c r="P60" s="226">
        <f t="shared" si="13"/>
        <v>0</v>
      </c>
      <c r="Q60" s="227">
        <f t="shared" si="13"/>
        <v>0</v>
      </c>
      <c r="R60" s="226">
        <f t="shared" si="13"/>
        <v>0</v>
      </c>
      <c r="S60" s="227">
        <f t="shared" si="13"/>
        <v>0</v>
      </c>
      <c r="T60" s="226">
        <f t="shared" si="13"/>
        <v>0</v>
      </c>
      <c r="U60" s="227">
        <f t="shared" si="13"/>
        <v>0</v>
      </c>
      <c r="V60" s="226">
        <f t="shared" si="13"/>
        <v>0</v>
      </c>
      <c r="W60" s="227">
        <f t="shared" si="13"/>
        <v>0</v>
      </c>
      <c r="X60" s="226">
        <f t="shared" si="13"/>
        <v>0</v>
      </c>
      <c r="Y60" s="227">
        <f t="shared" si="13"/>
        <v>0</v>
      </c>
      <c r="Z60" s="226">
        <f t="shared" si="13"/>
        <v>0</v>
      </c>
      <c r="AA60" s="228">
        <f t="shared" si="13"/>
        <v>0</v>
      </c>
      <c r="AB60" s="193"/>
    </row>
    <row r="61" spans="1:28" ht="12.75">
      <c r="A61" s="193"/>
      <c r="B61" s="213">
        <v>13</v>
      </c>
      <c r="C61" s="214">
        <v>1600</v>
      </c>
      <c r="D61" s="229">
        <f aca="true" t="shared" si="14" ref="D61:AA61">D25+D43</f>
        <v>0</v>
      </c>
      <c r="E61" s="230">
        <f t="shared" si="14"/>
        <v>0</v>
      </c>
      <c r="F61" s="229">
        <f t="shared" si="14"/>
        <v>0</v>
      </c>
      <c r="G61" s="230">
        <f t="shared" si="14"/>
        <v>0</v>
      </c>
      <c r="H61" s="229">
        <f t="shared" si="14"/>
        <v>0</v>
      </c>
      <c r="I61" s="230">
        <f t="shared" si="14"/>
        <v>0</v>
      </c>
      <c r="J61" s="229">
        <f t="shared" si="14"/>
        <v>0</v>
      </c>
      <c r="K61" s="230">
        <f t="shared" si="14"/>
        <v>0</v>
      </c>
      <c r="L61" s="229">
        <f t="shared" si="14"/>
        <v>0</v>
      </c>
      <c r="M61" s="230">
        <f t="shared" si="14"/>
        <v>0</v>
      </c>
      <c r="N61" s="229">
        <f t="shared" si="14"/>
        <v>0</v>
      </c>
      <c r="O61" s="230">
        <f t="shared" si="14"/>
        <v>0</v>
      </c>
      <c r="P61" s="229">
        <f t="shared" si="14"/>
        <v>0</v>
      </c>
      <c r="Q61" s="230">
        <f t="shared" si="14"/>
        <v>0</v>
      </c>
      <c r="R61" s="229">
        <f t="shared" si="14"/>
        <v>0</v>
      </c>
      <c r="S61" s="230">
        <f t="shared" si="14"/>
        <v>0</v>
      </c>
      <c r="T61" s="229">
        <f t="shared" si="14"/>
        <v>0</v>
      </c>
      <c r="U61" s="230">
        <f t="shared" si="14"/>
        <v>0</v>
      </c>
      <c r="V61" s="229">
        <f t="shared" si="14"/>
        <v>0</v>
      </c>
      <c r="W61" s="230">
        <f t="shared" si="14"/>
        <v>0</v>
      </c>
      <c r="X61" s="229">
        <f t="shared" si="14"/>
        <v>0</v>
      </c>
      <c r="Y61" s="230">
        <f t="shared" si="14"/>
        <v>0</v>
      </c>
      <c r="Z61" s="229">
        <f t="shared" si="14"/>
        <v>0</v>
      </c>
      <c r="AA61" s="231">
        <f t="shared" si="14"/>
        <v>0</v>
      </c>
      <c r="AB61" s="193"/>
    </row>
    <row r="62" spans="1:28" ht="13.5" thickBot="1">
      <c r="A62" s="193"/>
      <c r="B62" s="232"/>
      <c r="C62" s="233" t="s">
        <v>89</v>
      </c>
      <c r="D62" s="234">
        <f aca="true" t="shared" si="15" ref="D62:AA62">SUM(D49:D61)</f>
        <v>0</v>
      </c>
      <c r="E62" s="235">
        <f t="shared" si="15"/>
        <v>0</v>
      </c>
      <c r="F62" s="234">
        <f t="shared" si="15"/>
        <v>0</v>
      </c>
      <c r="G62" s="235">
        <f t="shared" si="15"/>
        <v>0</v>
      </c>
      <c r="H62" s="234">
        <f t="shared" si="15"/>
        <v>0</v>
      </c>
      <c r="I62" s="235">
        <f t="shared" si="15"/>
        <v>0</v>
      </c>
      <c r="J62" s="234">
        <f t="shared" si="15"/>
        <v>0</v>
      </c>
      <c r="K62" s="235">
        <f t="shared" si="15"/>
        <v>0</v>
      </c>
      <c r="L62" s="234">
        <f t="shared" si="15"/>
        <v>0</v>
      </c>
      <c r="M62" s="235">
        <f t="shared" si="15"/>
        <v>0</v>
      </c>
      <c r="N62" s="234">
        <f t="shared" si="15"/>
        <v>0</v>
      </c>
      <c r="O62" s="235">
        <f t="shared" si="15"/>
        <v>0</v>
      </c>
      <c r="P62" s="234">
        <f t="shared" si="15"/>
        <v>0</v>
      </c>
      <c r="Q62" s="235">
        <f t="shared" si="15"/>
        <v>0</v>
      </c>
      <c r="R62" s="234">
        <f t="shared" si="15"/>
        <v>0</v>
      </c>
      <c r="S62" s="235">
        <f t="shared" si="15"/>
        <v>0</v>
      </c>
      <c r="T62" s="234">
        <f t="shared" si="15"/>
        <v>0</v>
      </c>
      <c r="U62" s="235">
        <f t="shared" si="15"/>
        <v>0</v>
      </c>
      <c r="V62" s="234">
        <f t="shared" si="15"/>
        <v>0</v>
      </c>
      <c r="W62" s="235">
        <f t="shared" si="15"/>
        <v>0</v>
      </c>
      <c r="X62" s="234">
        <f t="shared" si="15"/>
        <v>0</v>
      </c>
      <c r="Y62" s="235">
        <f t="shared" si="15"/>
        <v>0</v>
      </c>
      <c r="Z62" s="234">
        <f t="shared" si="15"/>
        <v>0</v>
      </c>
      <c r="AA62" s="236">
        <f t="shared" si="15"/>
        <v>0</v>
      </c>
      <c r="AB62" s="193"/>
    </row>
    <row r="63" ht="13.5" thickTop="1"/>
    <row r="64" spans="2:27" ht="12.75">
      <c r="B64" s="424" t="str">
        <f>CONCATENATE("Табела ЕТ-9-12.2а. СТРУКТУРА КУПАЦА ПО МЕСЕЧНОЈ ПОТРОШЊИ У КАТЕГОРИЈИ ШИРОКА ПОТРОШЊА - КОМЕРЦИЈАЛА И ОСТАЛИ У "," ",'Poc.strana'!C25,". ГОДИНИ - РЕЛАТИВНЕ ВРЕДНОСТИ")</f>
        <v>Табела ЕТ-9-12.2а. СТРУКТУРА КУПАЦА ПО МЕСЕЧНОЈ ПОТРОШЊИ У КАТЕГОРИЈИ ШИРОКА ПОТРОШЊА - КОМЕРЦИЈАЛА И ОСТАЛИ У  2022. ГОДИНИ - РЕЛАТИВНЕ ВРЕДНОСТИ</v>
      </c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</row>
    <row r="65" ht="13.5" thickBot="1"/>
    <row r="66" spans="2:27" ht="13.5" thickTop="1">
      <c r="B66" s="425" t="s">
        <v>141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7"/>
    </row>
    <row r="67" spans="2:27" ht="12.75">
      <c r="B67" s="419" t="s">
        <v>0</v>
      </c>
      <c r="C67" s="198" t="s">
        <v>142</v>
      </c>
      <c r="D67" s="413" t="s">
        <v>28</v>
      </c>
      <c r="E67" s="415"/>
      <c r="F67" s="413" t="s">
        <v>29</v>
      </c>
      <c r="G67" s="415"/>
      <c r="H67" s="413" t="s">
        <v>30</v>
      </c>
      <c r="I67" s="415"/>
      <c r="J67" s="413" t="s">
        <v>31</v>
      </c>
      <c r="K67" s="415"/>
      <c r="L67" s="413" t="s">
        <v>32</v>
      </c>
      <c r="M67" s="415"/>
      <c r="N67" s="413" t="s">
        <v>33</v>
      </c>
      <c r="O67" s="415"/>
      <c r="P67" s="413" t="s">
        <v>34</v>
      </c>
      <c r="Q67" s="415"/>
      <c r="R67" s="413" t="s">
        <v>35</v>
      </c>
      <c r="S67" s="415"/>
      <c r="T67" s="413" t="s">
        <v>36</v>
      </c>
      <c r="U67" s="415"/>
      <c r="V67" s="413" t="s">
        <v>37</v>
      </c>
      <c r="W67" s="415"/>
      <c r="X67" s="413" t="s">
        <v>38</v>
      </c>
      <c r="Y67" s="415"/>
      <c r="Z67" s="413" t="s">
        <v>39</v>
      </c>
      <c r="AA67" s="414"/>
    </row>
    <row r="68" spans="2:27" ht="12.75">
      <c r="B68" s="420"/>
      <c r="C68" s="199" t="s">
        <v>143</v>
      </c>
      <c r="D68" s="200" t="s">
        <v>159</v>
      </c>
      <c r="E68" s="201" t="s">
        <v>159</v>
      </c>
      <c r="F68" s="200" t="s">
        <v>159</v>
      </c>
      <c r="G68" s="201" t="s">
        <v>159</v>
      </c>
      <c r="H68" s="200" t="s">
        <v>159</v>
      </c>
      <c r="I68" s="201" t="s">
        <v>159</v>
      </c>
      <c r="J68" s="200" t="s">
        <v>159</v>
      </c>
      <c r="K68" s="201" t="s">
        <v>159</v>
      </c>
      <c r="L68" s="200" t="s">
        <v>159</v>
      </c>
      <c r="M68" s="201" t="s">
        <v>159</v>
      </c>
      <c r="N68" s="200" t="s">
        <v>159</v>
      </c>
      <c r="O68" s="201" t="s">
        <v>159</v>
      </c>
      <c r="P68" s="200" t="s">
        <v>159</v>
      </c>
      <c r="Q68" s="201" t="s">
        <v>159</v>
      </c>
      <c r="R68" s="200" t="s">
        <v>159</v>
      </c>
      <c r="S68" s="201" t="s">
        <v>159</v>
      </c>
      <c r="T68" s="200" t="s">
        <v>159</v>
      </c>
      <c r="U68" s="201" t="s">
        <v>159</v>
      </c>
      <c r="V68" s="200" t="s">
        <v>159</v>
      </c>
      <c r="W68" s="201" t="s">
        <v>159</v>
      </c>
      <c r="X68" s="200" t="s">
        <v>159</v>
      </c>
      <c r="Y68" s="201" t="s">
        <v>159</v>
      </c>
      <c r="Z68" s="200" t="s">
        <v>159</v>
      </c>
      <c r="AA68" s="202" t="s">
        <v>159</v>
      </c>
    </row>
    <row r="69" spans="2:27" ht="12.75">
      <c r="B69" s="203">
        <v>1</v>
      </c>
      <c r="C69" s="204">
        <v>0</v>
      </c>
      <c r="D69" s="237">
        <f aca="true" t="shared" si="16" ref="D69:AA69">IF(D$26&gt;0,D13/D$26*100,0)</f>
        <v>0</v>
      </c>
      <c r="E69" s="238">
        <f t="shared" si="16"/>
        <v>0</v>
      </c>
      <c r="F69" s="237">
        <f t="shared" si="16"/>
        <v>0</v>
      </c>
      <c r="G69" s="238">
        <f t="shared" si="16"/>
        <v>0</v>
      </c>
      <c r="H69" s="237">
        <f t="shared" si="16"/>
        <v>0</v>
      </c>
      <c r="I69" s="238">
        <f t="shared" si="16"/>
        <v>0</v>
      </c>
      <c r="J69" s="237">
        <f t="shared" si="16"/>
        <v>0</v>
      </c>
      <c r="K69" s="238">
        <f t="shared" si="16"/>
        <v>0</v>
      </c>
      <c r="L69" s="237">
        <f t="shared" si="16"/>
        <v>0</v>
      </c>
      <c r="M69" s="238">
        <f t="shared" si="16"/>
        <v>0</v>
      </c>
      <c r="N69" s="237">
        <f t="shared" si="16"/>
        <v>0</v>
      </c>
      <c r="O69" s="238">
        <f t="shared" si="16"/>
        <v>0</v>
      </c>
      <c r="P69" s="237">
        <f t="shared" si="16"/>
        <v>0</v>
      </c>
      <c r="Q69" s="238">
        <f t="shared" si="16"/>
        <v>0</v>
      </c>
      <c r="R69" s="237">
        <f t="shared" si="16"/>
        <v>0</v>
      </c>
      <c r="S69" s="238">
        <f t="shared" si="16"/>
        <v>0</v>
      </c>
      <c r="T69" s="237">
        <f t="shared" si="16"/>
        <v>0</v>
      </c>
      <c r="U69" s="238">
        <f t="shared" si="16"/>
        <v>0</v>
      </c>
      <c r="V69" s="237">
        <f t="shared" si="16"/>
        <v>0</v>
      </c>
      <c r="W69" s="238">
        <f t="shared" si="16"/>
        <v>0</v>
      </c>
      <c r="X69" s="237">
        <f t="shared" si="16"/>
        <v>0</v>
      </c>
      <c r="Y69" s="238">
        <f t="shared" si="16"/>
        <v>0</v>
      </c>
      <c r="Z69" s="237">
        <f t="shared" si="16"/>
        <v>0</v>
      </c>
      <c r="AA69" s="239">
        <f t="shared" si="16"/>
        <v>0</v>
      </c>
    </row>
    <row r="70" spans="2:27" ht="12.75">
      <c r="B70" s="208">
        <v>2</v>
      </c>
      <c r="C70" s="209" t="s">
        <v>146</v>
      </c>
      <c r="D70" s="240">
        <f aca="true" t="shared" si="17" ref="D70:AA70">IF(D$26&gt;0,D14/D$26*100,0)</f>
        <v>0</v>
      </c>
      <c r="E70" s="241">
        <f t="shared" si="17"/>
        <v>0</v>
      </c>
      <c r="F70" s="240">
        <f t="shared" si="17"/>
        <v>0</v>
      </c>
      <c r="G70" s="241">
        <f t="shared" si="17"/>
        <v>0</v>
      </c>
      <c r="H70" s="240">
        <f t="shared" si="17"/>
        <v>0</v>
      </c>
      <c r="I70" s="241">
        <f t="shared" si="17"/>
        <v>0</v>
      </c>
      <c r="J70" s="240">
        <f t="shared" si="17"/>
        <v>0</v>
      </c>
      <c r="K70" s="241">
        <f t="shared" si="17"/>
        <v>0</v>
      </c>
      <c r="L70" s="240">
        <f t="shared" si="17"/>
        <v>0</v>
      </c>
      <c r="M70" s="241">
        <f t="shared" si="17"/>
        <v>0</v>
      </c>
      <c r="N70" s="240">
        <f t="shared" si="17"/>
        <v>0</v>
      </c>
      <c r="O70" s="241">
        <f t="shared" si="17"/>
        <v>0</v>
      </c>
      <c r="P70" s="240">
        <f t="shared" si="17"/>
        <v>0</v>
      </c>
      <c r="Q70" s="241">
        <f t="shared" si="17"/>
        <v>0</v>
      </c>
      <c r="R70" s="240">
        <f t="shared" si="17"/>
        <v>0</v>
      </c>
      <c r="S70" s="241">
        <f t="shared" si="17"/>
        <v>0</v>
      </c>
      <c r="T70" s="240">
        <f t="shared" si="17"/>
        <v>0</v>
      </c>
      <c r="U70" s="241">
        <f t="shared" si="17"/>
        <v>0</v>
      </c>
      <c r="V70" s="240">
        <f t="shared" si="17"/>
        <v>0</v>
      </c>
      <c r="W70" s="241">
        <f t="shared" si="17"/>
        <v>0</v>
      </c>
      <c r="X70" s="240">
        <f t="shared" si="17"/>
        <v>0</v>
      </c>
      <c r="Y70" s="241">
        <f t="shared" si="17"/>
        <v>0</v>
      </c>
      <c r="Z70" s="240">
        <f t="shared" si="17"/>
        <v>0</v>
      </c>
      <c r="AA70" s="242">
        <f t="shared" si="17"/>
        <v>0</v>
      </c>
    </row>
    <row r="71" spans="2:27" ht="12.75">
      <c r="B71" s="208">
        <v>3</v>
      </c>
      <c r="C71" s="209" t="s">
        <v>147</v>
      </c>
      <c r="D71" s="240">
        <f aca="true" t="shared" si="18" ref="D71:AA71">IF(D$26&gt;0,D15/D$26*100,0)</f>
        <v>0</v>
      </c>
      <c r="E71" s="241">
        <f t="shared" si="18"/>
        <v>0</v>
      </c>
      <c r="F71" s="240">
        <f t="shared" si="18"/>
        <v>0</v>
      </c>
      <c r="G71" s="241">
        <f t="shared" si="18"/>
        <v>0</v>
      </c>
      <c r="H71" s="240">
        <f t="shared" si="18"/>
        <v>0</v>
      </c>
      <c r="I71" s="241">
        <f t="shared" si="18"/>
        <v>0</v>
      </c>
      <c r="J71" s="240">
        <f t="shared" si="18"/>
        <v>0</v>
      </c>
      <c r="K71" s="241">
        <f t="shared" si="18"/>
        <v>0</v>
      </c>
      <c r="L71" s="240">
        <f t="shared" si="18"/>
        <v>0</v>
      </c>
      <c r="M71" s="241">
        <f t="shared" si="18"/>
        <v>0</v>
      </c>
      <c r="N71" s="240">
        <f t="shared" si="18"/>
        <v>0</v>
      </c>
      <c r="O71" s="241">
        <f t="shared" si="18"/>
        <v>0</v>
      </c>
      <c r="P71" s="240">
        <f t="shared" si="18"/>
        <v>0</v>
      </c>
      <c r="Q71" s="241">
        <f t="shared" si="18"/>
        <v>0</v>
      </c>
      <c r="R71" s="240">
        <f t="shared" si="18"/>
        <v>0</v>
      </c>
      <c r="S71" s="241">
        <f t="shared" si="18"/>
        <v>0</v>
      </c>
      <c r="T71" s="240">
        <f t="shared" si="18"/>
        <v>0</v>
      </c>
      <c r="U71" s="241">
        <f t="shared" si="18"/>
        <v>0</v>
      </c>
      <c r="V71" s="240">
        <f t="shared" si="18"/>
        <v>0</v>
      </c>
      <c r="W71" s="241">
        <f t="shared" si="18"/>
        <v>0</v>
      </c>
      <c r="X71" s="240">
        <f t="shared" si="18"/>
        <v>0</v>
      </c>
      <c r="Y71" s="241">
        <f t="shared" si="18"/>
        <v>0</v>
      </c>
      <c r="Z71" s="240">
        <f t="shared" si="18"/>
        <v>0</v>
      </c>
      <c r="AA71" s="242">
        <f t="shared" si="18"/>
        <v>0</v>
      </c>
    </row>
    <row r="72" spans="2:27" ht="12.75">
      <c r="B72" s="208">
        <v>4</v>
      </c>
      <c r="C72" s="209" t="s">
        <v>148</v>
      </c>
      <c r="D72" s="240">
        <f aca="true" t="shared" si="19" ref="D72:AA72">IF(D$26&gt;0,D16/D$26*100,0)</f>
        <v>0</v>
      </c>
      <c r="E72" s="241">
        <f t="shared" si="19"/>
        <v>0</v>
      </c>
      <c r="F72" s="240">
        <f t="shared" si="19"/>
        <v>0</v>
      </c>
      <c r="G72" s="241">
        <f t="shared" si="19"/>
        <v>0</v>
      </c>
      <c r="H72" s="240">
        <f t="shared" si="19"/>
        <v>0</v>
      </c>
      <c r="I72" s="241">
        <f t="shared" si="19"/>
        <v>0</v>
      </c>
      <c r="J72" s="240">
        <f t="shared" si="19"/>
        <v>0</v>
      </c>
      <c r="K72" s="241">
        <f t="shared" si="19"/>
        <v>0</v>
      </c>
      <c r="L72" s="240">
        <f t="shared" si="19"/>
        <v>0</v>
      </c>
      <c r="M72" s="241">
        <f t="shared" si="19"/>
        <v>0</v>
      </c>
      <c r="N72" s="240">
        <f t="shared" si="19"/>
        <v>0</v>
      </c>
      <c r="O72" s="241">
        <f t="shared" si="19"/>
        <v>0</v>
      </c>
      <c r="P72" s="240">
        <f t="shared" si="19"/>
        <v>0</v>
      </c>
      <c r="Q72" s="241">
        <f t="shared" si="19"/>
        <v>0</v>
      </c>
      <c r="R72" s="240">
        <f t="shared" si="19"/>
        <v>0</v>
      </c>
      <c r="S72" s="241">
        <f t="shared" si="19"/>
        <v>0</v>
      </c>
      <c r="T72" s="240">
        <f t="shared" si="19"/>
        <v>0</v>
      </c>
      <c r="U72" s="241">
        <f t="shared" si="19"/>
        <v>0</v>
      </c>
      <c r="V72" s="240">
        <f t="shared" si="19"/>
        <v>0</v>
      </c>
      <c r="W72" s="241">
        <f t="shared" si="19"/>
        <v>0</v>
      </c>
      <c r="X72" s="240">
        <f t="shared" si="19"/>
        <v>0</v>
      </c>
      <c r="Y72" s="241">
        <f t="shared" si="19"/>
        <v>0</v>
      </c>
      <c r="Z72" s="240">
        <f t="shared" si="19"/>
        <v>0</v>
      </c>
      <c r="AA72" s="242">
        <f t="shared" si="19"/>
        <v>0</v>
      </c>
    </row>
    <row r="73" spans="2:27" ht="12.75">
      <c r="B73" s="208">
        <v>5</v>
      </c>
      <c r="C73" s="209" t="s">
        <v>149</v>
      </c>
      <c r="D73" s="240">
        <f aca="true" t="shared" si="20" ref="D73:AA73">IF(D$26&gt;0,D17/D$26*100,0)</f>
        <v>0</v>
      </c>
      <c r="E73" s="241">
        <f t="shared" si="20"/>
        <v>0</v>
      </c>
      <c r="F73" s="240">
        <f t="shared" si="20"/>
        <v>0</v>
      </c>
      <c r="G73" s="241">
        <f t="shared" si="20"/>
        <v>0</v>
      </c>
      <c r="H73" s="240">
        <f t="shared" si="20"/>
        <v>0</v>
      </c>
      <c r="I73" s="241">
        <f t="shared" si="20"/>
        <v>0</v>
      </c>
      <c r="J73" s="240">
        <f t="shared" si="20"/>
        <v>0</v>
      </c>
      <c r="K73" s="241">
        <f t="shared" si="20"/>
        <v>0</v>
      </c>
      <c r="L73" s="240">
        <f t="shared" si="20"/>
        <v>0</v>
      </c>
      <c r="M73" s="241">
        <f t="shared" si="20"/>
        <v>0</v>
      </c>
      <c r="N73" s="240">
        <f t="shared" si="20"/>
        <v>0</v>
      </c>
      <c r="O73" s="241">
        <f t="shared" si="20"/>
        <v>0</v>
      </c>
      <c r="P73" s="240">
        <f t="shared" si="20"/>
        <v>0</v>
      </c>
      <c r="Q73" s="241">
        <f t="shared" si="20"/>
        <v>0</v>
      </c>
      <c r="R73" s="240">
        <f t="shared" si="20"/>
        <v>0</v>
      </c>
      <c r="S73" s="241">
        <f t="shared" si="20"/>
        <v>0</v>
      </c>
      <c r="T73" s="240">
        <f t="shared" si="20"/>
        <v>0</v>
      </c>
      <c r="U73" s="241">
        <f t="shared" si="20"/>
        <v>0</v>
      </c>
      <c r="V73" s="240">
        <f t="shared" si="20"/>
        <v>0</v>
      </c>
      <c r="W73" s="241">
        <f t="shared" si="20"/>
        <v>0</v>
      </c>
      <c r="X73" s="240">
        <f t="shared" si="20"/>
        <v>0</v>
      </c>
      <c r="Y73" s="241">
        <f t="shared" si="20"/>
        <v>0</v>
      </c>
      <c r="Z73" s="240">
        <f t="shared" si="20"/>
        <v>0</v>
      </c>
      <c r="AA73" s="242">
        <f t="shared" si="20"/>
        <v>0</v>
      </c>
    </row>
    <row r="74" spans="2:27" ht="12.75">
      <c r="B74" s="208">
        <v>6</v>
      </c>
      <c r="C74" s="209" t="s">
        <v>150</v>
      </c>
      <c r="D74" s="240">
        <f aca="true" t="shared" si="21" ref="D74:AA74">IF(D$26&gt;0,D18/D$26*100,0)</f>
        <v>0</v>
      </c>
      <c r="E74" s="241">
        <f t="shared" si="21"/>
        <v>0</v>
      </c>
      <c r="F74" s="240">
        <f t="shared" si="21"/>
        <v>0</v>
      </c>
      <c r="G74" s="241">
        <f t="shared" si="21"/>
        <v>0</v>
      </c>
      <c r="H74" s="240">
        <f t="shared" si="21"/>
        <v>0</v>
      </c>
      <c r="I74" s="241">
        <f t="shared" si="21"/>
        <v>0</v>
      </c>
      <c r="J74" s="240">
        <f t="shared" si="21"/>
        <v>0</v>
      </c>
      <c r="K74" s="241">
        <f t="shared" si="21"/>
        <v>0</v>
      </c>
      <c r="L74" s="240">
        <f t="shared" si="21"/>
        <v>0</v>
      </c>
      <c r="M74" s="241">
        <f t="shared" si="21"/>
        <v>0</v>
      </c>
      <c r="N74" s="240">
        <f t="shared" si="21"/>
        <v>0</v>
      </c>
      <c r="O74" s="241">
        <f t="shared" si="21"/>
        <v>0</v>
      </c>
      <c r="P74" s="240">
        <f t="shared" si="21"/>
        <v>0</v>
      </c>
      <c r="Q74" s="241">
        <f t="shared" si="21"/>
        <v>0</v>
      </c>
      <c r="R74" s="240">
        <f t="shared" si="21"/>
        <v>0</v>
      </c>
      <c r="S74" s="241">
        <f t="shared" si="21"/>
        <v>0</v>
      </c>
      <c r="T74" s="240">
        <f t="shared" si="21"/>
        <v>0</v>
      </c>
      <c r="U74" s="241">
        <f t="shared" si="21"/>
        <v>0</v>
      </c>
      <c r="V74" s="240">
        <f t="shared" si="21"/>
        <v>0</v>
      </c>
      <c r="W74" s="241">
        <f t="shared" si="21"/>
        <v>0</v>
      </c>
      <c r="X74" s="240">
        <f t="shared" si="21"/>
        <v>0</v>
      </c>
      <c r="Y74" s="241">
        <f t="shared" si="21"/>
        <v>0</v>
      </c>
      <c r="Z74" s="240">
        <f t="shared" si="21"/>
        <v>0</v>
      </c>
      <c r="AA74" s="242">
        <f t="shared" si="21"/>
        <v>0</v>
      </c>
    </row>
    <row r="75" spans="2:27" ht="12.75">
      <c r="B75" s="208">
        <v>7</v>
      </c>
      <c r="C75" s="209" t="s">
        <v>151</v>
      </c>
      <c r="D75" s="240">
        <f aca="true" t="shared" si="22" ref="D75:AA75">IF(D$26&gt;0,D19/D$26*100,0)</f>
        <v>0</v>
      </c>
      <c r="E75" s="241">
        <f t="shared" si="22"/>
        <v>0</v>
      </c>
      <c r="F75" s="240">
        <f t="shared" si="22"/>
        <v>0</v>
      </c>
      <c r="G75" s="241">
        <f t="shared" si="22"/>
        <v>0</v>
      </c>
      <c r="H75" s="240">
        <f t="shared" si="22"/>
        <v>0</v>
      </c>
      <c r="I75" s="241">
        <f t="shared" si="22"/>
        <v>0</v>
      </c>
      <c r="J75" s="240">
        <f t="shared" si="22"/>
        <v>0</v>
      </c>
      <c r="K75" s="241">
        <f t="shared" si="22"/>
        <v>0</v>
      </c>
      <c r="L75" s="240">
        <f t="shared" si="22"/>
        <v>0</v>
      </c>
      <c r="M75" s="241">
        <f t="shared" si="22"/>
        <v>0</v>
      </c>
      <c r="N75" s="240">
        <f t="shared" si="22"/>
        <v>0</v>
      </c>
      <c r="O75" s="241">
        <f t="shared" si="22"/>
        <v>0</v>
      </c>
      <c r="P75" s="240">
        <f t="shared" si="22"/>
        <v>0</v>
      </c>
      <c r="Q75" s="241">
        <f t="shared" si="22"/>
        <v>0</v>
      </c>
      <c r="R75" s="240">
        <f t="shared" si="22"/>
        <v>0</v>
      </c>
      <c r="S75" s="241">
        <f t="shared" si="22"/>
        <v>0</v>
      </c>
      <c r="T75" s="240">
        <f t="shared" si="22"/>
        <v>0</v>
      </c>
      <c r="U75" s="241">
        <f t="shared" si="22"/>
        <v>0</v>
      </c>
      <c r="V75" s="240">
        <f t="shared" si="22"/>
        <v>0</v>
      </c>
      <c r="W75" s="241">
        <f t="shared" si="22"/>
        <v>0</v>
      </c>
      <c r="X75" s="240">
        <f t="shared" si="22"/>
        <v>0</v>
      </c>
      <c r="Y75" s="241">
        <f t="shared" si="22"/>
        <v>0</v>
      </c>
      <c r="Z75" s="240">
        <f t="shared" si="22"/>
        <v>0</v>
      </c>
      <c r="AA75" s="242">
        <f t="shared" si="22"/>
        <v>0</v>
      </c>
    </row>
    <row r="76" spans="2:27" ht="12.75">
      <c r="B76" s="208">
        <v>8</v>
      </c>
      <c r="C76" s="209" t="s">
        <v>152</v>
      </c>
      <c r="D76" s="240">
        <f aca="true" t="shared" si="23" ref="D76:AA76">IF(D$26&gt;0,D20/D$26*100,0)</f>
        <v>0</v>
      </c>
      <c r="E76" s="241">
        <f t="shared" si="23"/>
        <v>0</v>
      </c>
      <c r="F76" s="240">
        <f t="shared" si="23"/>
        <v>0</v>
      </c>
      <c r="G76" s="241">
        <f t="shared" si="23"/>
        <v>0</v>
      </c>
      <c r="H76" s="240">
        <f t="shared" si="23"/>
        <v>0</v>
      </c>
      <c r="I76" s="241">
        <f t="shared" si="23"/>
        <v>0</v>
      </c>
      <c r="J76" s="240">
        <f t="shared" si="23"/>
        <v>0</v>
      </c>
      <c r="K76" s="241">
        <f t="shared" si="23"/>
        <v>0</v>
      </c>
      <c r="L76" s="240">
        <f t="shared" si="23"/>
        <v>0</v>
      </c>
      <c r="M76" s="241">
        <f t="shared" si="23"/>
        <v>0</v>
      </c>
      <c r="N76" s="240">
        <f t="shared" si="23"/>
        <v>0</v>
      </c>
      <c r="O76" s="241">
        <f t="shared" si="23"/>
        <v>0</v>
      </c>
      <c r="P76" s="240">
        <f t="shared" si="23"/>
        <v>0</v>
      </c>
      <c r="Q76" s="241">
        <f t="shared" si="23"/>
        <v>0</v>
      </c>
      <c r="R76" s="240">
        <f t="shared" si="23"/>
        <v>0</v>
      </c>
      <c r="S76" s="241">
        <f t="shared" si="23"/>
        <v>0</v>
      </c>
      <c r="T76" s="240">
        <f t="shared" si="23"/>
        <v>0</v>
      </c>
      <c r="U76" s="241">
        <f t="shared" si="23"/>
        <v>0</v>
      </c>
      <c r="V76" s="240">
        <f t="shared" si="23"/>
        <v>0</v>
      </c>
      <c r="W76" s="241">
        <f t="shared" si="23"/>
        <v>0</v>
      </c>
      <c r="X76" s="240">
        <f t="shared" si="23"/>
        <v>0</v>
      </c>
      <c r="Y76" s="241">
        <f t="shared" si="23"/>
        <v>0</v>
      </c>
      <c r="Z76" s="240">
        <f t="shared" si="23"/>
        <v>0</v>
      </c>
      <c r="AA76" s="242">
        <f t="shared" si="23"/>
        <v>0</v>
      </c>
    </row>
    <row r="77" spans="2:27" ht="12.75">
      <c r="B77" s="208">
        <v>9</v>
      </c>
      <c r="C77" s="209" t="s">
        <v>153</v>
      </c>
      <c r="D77" s="240">
        <f aca="true" t="shared" si="24" ref="D77:AA77">IF(D$26&gt;0,D21/D$26*100,0)</f>
        <v>0</v>
      </c>
      <c r="E77" s="241">
        <f t="shared" si="24"/>
        <v>0</v>
      </c>
      <c r="F77" s="240">
        <f t="shared" si="24"/>
        <v>0</v>
      </c>
      <c r="G77" s="241">
        <f t="shared" si="24"/>
        <v>0</v>
      </c>
      <c r="H77" s="240">
        <f t="shared" si="24"/>
        <v>0</v>
      </c>
      <c r="I77" s="241">
        <f t="shared" si="24"/>
        <v>0</v>
      </c>
      <c r="J77" s="240">
        <f t="shared" si="24"/>
        <v>0</v>
      </c>
      <c r="K77" s="241">
        <f t="shared" si="24"/>
        <v>0</v>
      </c>
      <c r="L77" s="240">
        <f t="shared" si="24"/>
        <v>0</v>
      </c>
      <c r="M77" s="241">
        <f t="shared" si="24"/>
        <v>0</v>
      </c>
      <c r="N77" s="240">
        <f t="shared" si="24"/>
        <v>0</v>
      </c>
      <c r="O77" s="241">
        <f t="shared" si="24"/>
        <v>0</v>
      </c>
      <c r="P77" s="240">
        <f t="shared" si="24"/>
        <v>0</v>
      </c>
      <c r="Q77" s="241">
        <f t="shared" si="24"/>
        <v>0</v>
      </c>
      <c r="R77" s="240">
        <f t="shared" si="24"/>
        <v>0</v>
      </c>
      <c r="S77" s="241">
        <f t="shared" si="24"/>
        <v>0</v>
      </c>
      <c r="T77" s="240">
        <f t="shared" si="24"/>
        <v>0</v>
      </c>
      <c r="U77" s="241">
        <f t="shared" si="24"/>
        <v>0</v>
      </c>
      <c r="V77" s="240">
        <f t="shared" si="24"/>
        <v>0</v>
      </c>
      <c r="W77" s="241">
        <f t="shared" si="24"/>
        <v>0</v>
      </c>
      <c r="X77" s="240">
        <f t="shared" si="24"/>
        <v>0</v>
      </c>
      <c r="Y77" s="241">
        <f t="shared" si="24"/>
        <v>0</v>
      </c>
      <c r="Z77" s="240">
        <f t="shared" si="24"/>
        <v>0</v>
      </c>
      <c r="AA77" s="242">
        <f t="shared" si="24"/>
        <v>0</v>
      </c>
    </row>
    <row r="78" spans="2:27" ht="12.75">
      <c r="B78" s="208">
        <v>10</v>
      </c>
      <c r="C78" s="209" t="s">
        <v>154</v>
      </c>
      <c r="D78" s="240">
        <f aca="true" t="shared" si="25" ref="D78:AA78">IF(D$26&gt;0,D22/D$26*100,0)</f>
        <v>0</v>
      </c>
      <c r="E78" s="241">
        <f t="shared" si="25"/>
        <v>0</v>
      </c>
      <c r="F78" s="240">
        <f t="shared" si="25"/>
        <v>0</v>
      </c>
      <c r="G78" s="241">
        <f t="shared" si="25"/>
        <v>0</v>
      </c>
      <c r="H78" s="240">
        <f t="shared" si="25"/>
        <v>0</v>
      </c>
      <c r="I78" s="241">
        <f t="shared" si="25"/>
        <v>0</v>
      </c>
      <c r="J78" s="240">
        <f t="shared" si="25"/>
        <v>0</v>
      </c>
      <c r="K78" s="241">
        <f t="shared" si="25"/>
        <v>0</v>
      </c>
      <c r="L78" s="240">
        <f t="shared" si="25"/>
        <v>0</v>
      </c>
      <c r="M78" s="241">
        <f t="shared" si="25"/>
        <v>0</v>
      </c>
      <c r="N78" s="240">
        <f t="shared" si="25"/>
        <v>0</v>
      </c>
      <c r="O78" s="241">
        <f t="shared" si="25"/>
        <v>0</v>
      </c>
      <c r="P78" s="240">
        <f t="shared" si="25"/>
        <v>0</v>
      </c>
      <c r="Q78" s="241">
        <f t="shared" si="25"/>
        <v>0</v>
      </c>
      <c r="R78" s="240">
        <f t="shared" si="25"/>
        <v>0</v>
      </c>
      <c r="S78" s="241">
        <f t="shared" si="25"/>
        <v>0</v>
      </c>
      <c r="T78" s="240">
        <f t="shared" si="25"/>
        <v>0</v>
      </c>
      <c r="U78" s="241">
        <f t="shared" si="25"/>
        <v>0</v>
      </c>
      <c r="V78" s="240">
        <f t="shared" si="25"/>
        <v>0</v>
      </c>
      <c r="W78" s="241">
        <f t="shared" si="25"/>
        <v>0</v>
      </c>
      <c r="X78" s="240">
        <f t="shared" si="25"/>
        <v>0</v>
      </c>
      <c r="Y78" s="241">
        <f t="shared" si="25"/>
        <v>0</v>
      </c>
      <c r="Z78" s="240">
        <f t="shared" si="25"/>
        <v>0</v>
      </c>
      <c r="AA78" s="242">
        <f t="shared" si="25"/>
        <v>0</v>
      </c>
    </row>
    <row r="79" spans="2:27" ht="12.75">
      <c r="B79" s="208">
        <v>11</v>
      </c>
      <c r="C79" s="209" t="s">
        <v>155</v>
      </c>
      <c r="D79" s="240">
        <f aca="true" t="shared" si="26" ref="D79:AA79">IF(D$26&gt;0,D23/D$26*100,0)</f>
        <v>0</v>
      </c>
      <c r="E79" s="241">
        <f t="shared" si="26"/>
        <v>0</v>
      </c>
      <c r="F79" s="240">
        <f t="shared" si="26"/>
        <v>0</v>
      </c>
      <c r="G79" s="241">
        <f t="shared" si="26"/>
        <v>0</v>
      </c>
      <c r="H79" s="240">
        <f t="shared" si="26"/>
        <v>0</v>
      </c>
      <c r="I79" s="241">
        <f t="shared" si="26"/>
        <v>0</v>
      </c>
      <c r="J79" s="240">
        <f t="shared" si="26"/>
        <v>0</v>
      </c>
      <c r="K79" s="241">
        <f t="shared" si="26"/>
        <v>0</v>
      </c>
      <c r="L79" s="240">
        <f t="shared" si="26"/>
        <v>0</v>
      </c>
      <c r="M79" s="241">
        <f t="shared" si="26"/>
        <v>0</v>
      </c>
      <c r="N79" s="240">
        <f t="shared" si="26"/>
        <v>0</v>
      </c>
      <c r="O79" s="241">
        <f t="shared" si="26"/>
        <v>0</v>
      </c>
      <c r="P79" s="240">
        <f t="shared" si="26"/>
        <v>0</v>
      </c>
      <c r="Q79" s="241">
        <f t="shared" si="26"/>
        <v>0</v>
      </c>
      <c r="R79" s="240">
        <f t="shared" si="26"/>
        <v>0</v>
      </c>
      <c r="S79" s="241">
        <f t="shared" si="26"/>
        <v>0</v>
      </c>
      <c r="T79" s="240">
        <f t="shared" si="26"/>
        <v>0</v>
      </c>
      <c r="U79" s="241">
        <f t="shared" si="26"/>
        <v>0</v>
      </c>
      <c r="V79" s="240">
        <f t="shared" si="26"/>
        <v>0</v>
      </c>
      <c r="W79" s="241">
        <f t="shared" si="26"/>
        <v>0</v>
      </c>
      <c r="X79" s="240">
        <f t="shared" si="26"/>
        <v>0</v>
      </c>
      <c r="Y79" s="241">
        <f t="shared" si="26"/>
        <v>0</v>
      </c>
      <c r="Z79" s="240">
        <f t="shared" si="26"/>
        <v>0</v>
      </c>
      <c r="AA79" s="242">
        <f t="shared" si="26"/>
        <v>0</v>
      </c>
    </row>
    <row r="80" spans="2:27" ht="12.75">
      <c r="B80" s="208">
        <v>12</v>
      </c>
      <c r="C80" s="209" t="s">
        <v>156</v>
      </c>
      <c r="D80" s="240">
        <f aca="true" t="shared" si="27" ref="D80:AA80">IF(D$26&gt;0,D24/D$26*100,0)</f>
        <v>0</v>
      </c>
      <c r="E80" s="241">
        <f t="shared" si="27"/>
        <v>0</v>
      </c>
      <c r="F80" s="240">
        <f t="shared" si="27"/>
        <v>0</v>
      </c>
      <c r="G80" s="241">
        <f t="shared" si="27"/>
        <v>0</v>
      </c>
      <c r="H80" s="240">
        <f t="shared" si="27"/>
        <v>0</v>
      </c>
      <c r="I80" s="241">
        <f t="shared" si="27"/>
        <v>0</v>
      </c>
      <c r="J80" s="240">
        <f t="shared" si="27"/>
        <v>0</v>
      </c>
      <c r="K80" s="241">
        <f t="shared" si="27"/>
        <v>0</v>
      </c>
      <c r="L80" s="240">
        <f t="shared" si="27"/>
        <v>0</v>
      </c>
      <c r="M80" s="241">
        <f t="shared" si="27"/>
        <v>0</v>
      </c>
      <c r="N80" s="240">
        <f t="shared" si="27"/>
        <v>0</v>
      </c>
      <c r="O80" s="241">
        <f t="shared" si="27"/>
        <v>0</v>
      </c>
      <c r="P80" s="240">
        <f t="shared" si="27"/>
        <v>0</v>
      </c>
      <c r="Q80" s="241">
        <f t="shared" si="27"/>
        <v>0</v>
      </c>
      <c r="R80" s="240">
        <f t="shared" si="27"/>
        <v>0</v>
      </c>
      <c r="S80" s="241">
        <f t="shared" si="27"/>
        <v>0</v>
      </c>
      <c r="T80" s="240">
        <f t="shared" si="27"/>
        <v>0</v>
      </c>
      <c r="U80" s="241">
        <f t="shared" si="27"/>
        <v>0</v>
      </c>
      <c r="V80" s="240">
        <f t="shared" si="27"/>
        <v>0</v>
      </c>
      <c r="W80" s="241">
        <f t="shared" si="27"/>
        <v>0</v>
      </c>
      <c r="X80" s="240">
        <f t="shared" si="27"/>
        <v>0</v>
      </c>
      <c r="Y80" s="241">
        <f t="shared" si="27"/>
        <v>0</v>
      </c>
      <c r="Z80" s="240">
        <f t="shared" si="27"/>
        <v>0</v>
      </c>
      <c r="AA80" s="242">
        <f t="shared" si="27"/>
        <v>0</v>
      </c>
    </row>
    <row r="81" spans="2:27" ht="12.75">
      <c r="B81" s="213">
        <v>13</v>
      </c>
      <c r="C81" s="214">
        <v>1600</v>
      </c>
      <c r="D81" s="243">
        <f aca="true" t="shared" si="28" ref="D81:AA81">IF(D$26&gt;0,D25/D$26*100,0)</f>
        <v>0</v>
      </c>
      <c r="E81" s="244">
        <f t="shared" si="28"/>
        <v>0</v>
      </c>
      <c r="F81" s="243">
        <f t="shared" si="28"/>
        <v>0</v>
      </c>
      <c r="G81" s="244">
        <f t="shared" si="28"/>
        <v>0</v>
      </c>
      <c r="H81" s="243">
        <f t="shared" si="28"/>
        <v>0</v>
      </c>
      <c r="I81" s="244">
        <f t="shared" si="28"/>
        <v>0</v>
      </c>
      <c r="J81" s="243">
        <f t="shared" si="28"/>
        <v>0</v>
      </c>
      <c r="K81" s="244">
        <f t="shared" si="28"/>
        <v>0</v>
      </c>
      <c r="L81" s="243">
        <f t="shared" si="28"/>
        <v>0</v>
      </c>
      <c r="M81" s="244">
        <f t="shared" si="28"/>
        <v>0</v>
      </c>
      <c r="N81" s="243">
        <f t="shared" si="28"/>
        <v>0</v>
      </c>
      <c r="O81" s="244">
        <f t="shared" si="28"/>
        <v>0</v>
      </c>
      <c r="P81" s="243">
        <f t="shared" si="28"/>
        <v>0</v>
      </c>
      <c r="Q81" s="244">
        <f t="shared" si="28"/>
        <v>0</v>
      </c>
      <c r="R81" s="243">
        <f t="shared" si="28"/>
        <v>0</v>
      </c>
      <c r="S81" s="244">
        <f t="shared" si="28"/>
        <v>0</v>
      </c>
      <c r="T81" s="243">
        <f t="shared" si="28"/>
        <v>0</v>
      </c>
      <c r="U81" s="244">
        <f t="shared" si="28"/>
        <v>0</v>
      </c>
      <c r="V81" s="243">
        <f t="shared" si="28"/>
        <v>0</v>
      </c>
      <c r="W81" s="244">
        <f t="shared" si="28"/>
        <v>0</v>
      </c>
      <c r="X81" s="243">
        <f t="shared" si="28"/>
        <v>0</v>
      </c>
      <c r="Y81" s="244">
        <f t="shared" si="28"/>
        <v>0</v>
      </c>
      <c r="Z81" s="243">
        <f t="shared" si="28"/>
        <v>0</v>
      </c>
      <c r="AA81" s="245">
        <f t="shared" si="28"/>
        <v>0</v>
      </c>
    </row>
    <row r="82" spans="2:27" ht="12.75">
      <c r="B82" s="218"/>
      <c r="C82" s="219" t="s">
        <v>89</v>
      </c>
      <c r="D82" s="246">
        <f aca="true" t="shared" si="29" ref="D82:AA82">SUM(D69:D81)</f>
        <v>0</v>
      </c>
      <c r="E82" s="221">
        <f t="shared" si="29"/>
        <v>0</v>
      </c>
      <c r="F82" s="246">
        <f t="shared" si="29"/>
        <v>0</v>
      </c>
      <c r="G82" s="221">
        <f t="shared" si="29"/>
        <v>0</v>
      </c>
      <c r="H82" s="246">
        <f t="shared" si="29"/>
        <v>0</v>
      </c>
      <c r="I82" s="221">
        <f t="shared" si="29"/>
        <v>0</v>
      </c>
      <c r="J82" s="246">
        <f t="shared" si="29"/>
        <v>0</v>
      </c>
      <c r="K82" s="221">
        <f t="shared" si="29"/>
        <v>0</v>
      </c>
      <c r="L82" s="246">
        <f t="shared" si="29"/>
        <v>0</v>
      </c>
      <c r="M82" s="221">
        <f t="shared" si="29"/>
        <v>0</v>
      </c>
      <c r="N82" s="246">
        <f t="shared" si="29"/>
        <v>0</v>
      </c>
      <c r="O82" s="221">
        <f t="shared" si="29"/>
        <v>0</v>
      </c>
      <c r="P82" s="246">
        <f t="shared" si="29"/>
        <v>0</v>
      </c>
      <c r="Q82" s="221">
        <f t="shared" si="29"/>
        <v>0</v>
      </c>
      <c r="R82" s="246">
        <f t="shared" si="29"/>
        <v>0</v>
      </c>
      <c r="S82" s="221">
        <f t="shared" si="29"/>
        <v>0</v>
      </c>
      <c r="T82" s="246">
        <f t="shared" si="29"/>
        <v>0</v>
      </c>
      <c r="U82" s="221">
        <f t="shared" si="29"/>
        <v>0</v>
      </c>
      <c r="V82" s="246">
        <f t="shared" si="29"/>
        <v>0</v>
      </c>
      <c r="W82" s="221">
        <f t="shared" si="29"/>
        <v>0</v>
      </c>
      <c r="X82" s="246">
        <f t="shared" si="29"/>
        <v>0</v>
      </c>
      <c r="Y82" s="221">
        <f t="shared" si="29"/>
        <v>0</v>
      </c>
      <c r="Z82" s="246">
        <f t="shared" si="29"/>
        <v>0</v>
      </c>
      <c r="AA82" s="222">
        <f t="shared" si="29"/>
        <v>0</v>
      </c>
    </row>
    <row r="83" spans="2:27" ht="12.75">
      <c r="B83" s="421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3"/>
    </row>
    <row r="84" spans="2:27" ht="12.75">
      <c r="B84" s="416" t="s">
        <v>157</v>
      </c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8"/>
    </row>
    <row r="85" spans="2:27" ht="12.75">
      <c r="B85" s="419" t="s">
        <v>0</v>
      </c>
      <c r="C85" s="198" t="s">
        <v>142</v>
      </c>
      <c r="D85" s="413" t="s">
        <v>28</v>
      </c>
      <c r="E85" s="415"/>
      <c r="F85" s="413" t="s">
        <v>29</v>
      </c>
      <c r="G85" s="415"/>
      <c r="H85" s="413" t="s">
        <v>30</v>
      </c>
      <c r="I85" s="415"/>
      <c r="J85" s="413" t="s">
        <v>31</v>
      </c>
      <c r="K85" s="415"/>
      <c r="L85" s="413" t="s">
        <v>32</v>
      </c>
      <c r="M85" s="415"/>
      <c r="N85" s="413" t="s">
        <v>33</v>
      </c>
      <c r="O85" s="415"/>
      <c r="P85" s="413" t="s">
        <v>34</v>
      </c>
      <c r="Q85" s="415"/>
      <c r="R85" s="413" t="s">
        <v>35</v>
      </c>
      <c r="S85" s="415"/>
      <c r="T85" s="413" t="s">
        <v>36</v>
      </c>
      <c r="U85" s="415"/>
      <c r="V85" s="413" t="s">
        <v>37</v>
      </c>
      <c r="W85" s="415"/>
      <c r="X85" s="413" t="s">
        <v>38</v>
      </c>
      <c r="Y85" s="415"/>
      <c r="Z85" s="413" t="s">
        <v>39</v>
      </c>
      <c r="AA85" s="414"/>
    </row>
    <row r="86" spans="2:27" ht="12.75">
      <c r="B86" s="420"/>
      <c r="C86" s="199" t="s">
        <v>143</v>
      </c>
      <c r="D86" s="200" t="s">
        <v>159</v>
      </c>
      <c r="E86" s="201" t="s">
        <v>159</v>
      </c>
      <c r="F86" s="200" t="s">
        <v>159</v>
      </c>
      <c r="G86" s="201" t="s">
        <v>159</v>
      </c>
      <c r="H86" s="200" t="s">
        <v>159</v>
      </c>
      <c r="I86" s="201" t="s">
        <v>159</v>
      </c>
      <c r="J86" s="200" t="s">
        <v>159</v>
      </c>
      <c r="K86" s="201" t="s">
        <v>159</v>
      </c>
      <c r="L86" s="200" t="s">
        <v>159</v>
      </c>
      <c r="M86" s="201" t="s">
        <v>159</v>
      </c>
      <c r="N86" s="200" t="s">
        <v>159</v>
      </c>
      <c r="O86" s="201" t="s">
        <v>159</v>
      </c>
      <c r="P86" s="200" t="s">
        <v>159</v>
      </c>
      <c r="Q86" s="201" t="s">
        <v>159</v>
      </c>
      <c r="R86" s="200" t="s">
        <v>159</v>
      </c>
      <c r="S86" s="201" t="s">
        <v>159</v>
      </c>
      <c r="T86" s="200" t="s">
        <v>159</v>
      </c>
      <c r="U86" s="201" t="s">
        <v>159</v>
      </c>
      <c r="V86" s="200" t="s">
        <v>159</v>
      </c>
      <c r="W86" s="201" t="s">
        <v>159</v>
      </c>
      <c r="X86" s="200" t="s">
        <v>159</v>
      </c>
      <c r="Y86" s="201" t="s">
        <v>159</v>
      </c>
      <c r="Z86" s="200" t="s">
        <v>159</v>
      </c>
      <c r="AA86" s="202" t="s">
        <v>159</v>
      </c>
    </row>
    <row r="87" spans="2:27" ht="12.75">
      <c r="B87" s="203">
        <v>1</v>
      </c>
      <c r="C87" s="204">
        <v>0</v>
      </c>
      <c r="D87" s="237">
        <f aca="true" t="shared" si="30" ref="D87:AA87">IF(D$44&gt;0,D31/D$44*100,0)</f>
        <v>0</v>
      </c>
      <c r="E87" s="238">
        <f t="shared" si="30"/>
        <v>0</v>
      </c>
      <c r="F87" s="237">
        <f t="shared" si="30"/>
        <v>0</v>
      </c>
      <c r="G87" s="238">
        <f t="shared" si="30"/>
        <v>0</v>
      </c>
      <c r="H87" s="237">
        <f t="shared" si="30"/>
        <v>0</v>
      </c>
      <c r="I87" s="238">
        <f t="shared" si="30"/>
        <v>0</v>
      </c>
      <c r="J87" s="237">
        <f t="shared" si="30"/>
        <v>0</v>
      </c>
      <c r="K87" s="238">
        <f t="shared" si="30"/>
        <v>0</v>
      </c>
      <c r="L87" s="237">
        <f t="shared" si="30"/>
        <v>0</v>
      </c>
      <c r="M87" s="238">
        <f t="shared" si="30"/>
        <v>0</v>
      </c>
      <c r="N87" s="237">
        <f t="shared" si="30"/>
        <v>0</v>
      </c>
      <c r="O87" s="238">
        <f t="shared" si="30"/>
        <v>0</v>
      </c>
      <c r="P87" s="237">
        <f t="shared" si="30"/>
        <v>0</v>
      </c>
      <c r="Q87" s="238">
        <f t="shared" si="30"/>
        <v>0</v>
      </c>
      <c r="R87" s="237">
        <f t="shared" si="30"/>
        <v>0</v>
      </c>
      <c r="S87" s="238">
        <f t="shared" si="30"/>
        <v>0</v>
      </c>
      <c r="T87" s="237">
        <f t="shared" si="30"/>
        <v>0</v>
      </c>
      <c r="U87" s="238">
        <f t="shared" si="30"/>
        <v>0</v>
      </c>
      <c r="V87" s="237">
        <f t="shared" si="30"/>
        <v>0</v>
      </c>
      <c r="W87" s="238">
        <f t="shared" si="30"/>
        <v>0</v>
      </c>
      <c r="X87" s="237">
        <f t="shared" si="30"/>
        <v>0</v>
      </c>
      <c r="Y87" s="238">
        <f t="shared" si="30"/>
        <v>0</v>
      </c>
      <c r="Z87" s="237">
        <f t="shared" si="30"/>
        <v>0</v>
      </c>
      <c r="AA87" s="239">
        <f t="shared" si="30"/>
        <v>0</v>
      </c>
    </row>
    <row r="88" spans="2:27" ht="12.75">
      <c r="B88" s="208">
        <v>2</v>
      </c>
      <c r="C88" s="209" t="s">
        <v>146</v>
      </c>
      <c r="D88" s="240">
        <f aca="true" t="shared" si="31" ref="D88:AA88">IF(D$44&gt;0,D32/D$44*100,0)</f>
        <v>0</v>
      </c>
      <c r="E88" s="241">
        <f t="shared" si="31"/>
        <v>0</v>
      </c>
      <c r="F88" s="240">
        <f t="shared" si="31"/>
        <v>0</v>
      </c>
      <c r="G88" s="241">
        <f t="shared" si="31"/>
        <v>0</v>
      </c>
      <c r="H88" s="240">
        <f t="shared" si="31"/>
        <v>0</v>
      </c>
      <c r="I88" s="241">
        <f t="shared" si="31"/>
        <v>0</v>
      </c>
      <c r="J88" s="240">
        <f t="shared" si="31"/>
        <v>0</v>
      </c>
      <c r="K88" s="241">
        <f t="shared" si="31"/>
        <v>0</v>
      </c>
      <c r="L88" s="240">
        <f t="shared" si="31"/>
        <v>0</v>
      </c>
      <c r="M88" s="241">
        <f t="shared" si="31"/>
        <v>0</v>
      </c>
      <c r="N88" s="240">
        <f t="shared" si="31"/>
        <v>0</v>
      </c>
      <c r="O88" s="241">
        <f t="shared" si="31"/>
        <v>0</v>
      </c>
      <c r="P88" s="240">
        <f t="shared" si="31"/>
        <v>0</v>
      </c>
      <c r="Q88" s="241">
        <f t="shared" si="31"/>
        <v>0</v>
      </c>
      <c r="R88" s="240">
        <f t="shared" si="31"/>
        <v>0</v>
      </c>
      <c r="S88" s="241">
        <f t="shared" si="31"/>
        <v>0</v>
      </c>
      <c r="T88" s="240">
        <f t="shared" si="31"/>
        <v>0</v>
      </c>
      <c r="U88" s="241">
        <f t="shared" si="31"/>
        <v>0</v>
      </c>
      <c r="V88" s="240">
        <f t="shared" si="31"/>
        <v>0</v>
      </c>
      <c r="W88" s="241">
        <f t="shared" si="31"/>
        <v>0</v>
      </c>
      <c r="X88" s="240">
        <f t="shared" si="31"/>
        <v>0</v>
      </c>
      <c r="Y88" s="241">
        <f t="shared" si="31"/>
        <v>0</v>
      </c>
      <c r="Z88" s="240">
        <f t="shared" si="31"/>
        <v>0</v>
      </c>
      <c r="AA88" s="242">
        <f t="shared" si="31"/>
        <v>0</v>
      </c>
    </row>
    <row r="89" spans="2:27" ht="12.75">
      <c r="B89" s="208">
        <v>3</v>
      </c>
      <c r="C89" s="209" t="s">
        <v>147</v>
      </c>
      <c r="D89" s="240">
        <f aca="true" t="shared" si="32" ref="D89:AA89">IF(D$44&gt;0,D33/D$44*100,0)</f>
        <v>0</v>
      </c>
      <c r="E89" s="241">
        <f t="shared" si="32"/>
        <v>0</v>
      </c>
      <c r="F89" s="240">
        <f t="shared" si="32"/>
        <v>0</v>
      </c>
      <c r="G89" s="241">
        <f t="shared" si="32"/>
        <v>0</v>
      </c>
      <c r="H89" s="240">
        <f t="shared" si="32"/>
        <v>0</v>
      </c>
      <c r="I89" s="241">
        <f t="shared" si="32"/>
        <v>0</v>
      </c>
      <c r="J89" s="240">
        <f t="shared" si="32"/>
        <v>0</v>
      </c>
      <c r="K89" s="241">
        <f t="shared" si="32"/>
        <v>0</v>
      </c>
      <c r="L89" s="240">
        <f t="shared" si="32"/>
        <v>0</v>
      </c>
      <c r="M89" s="241">
        <f t="shared" si="32"/>
        <v>0</v>
      </c>
      <c r="N89" s="240">
        <f t="shared" si="32"/>
        <v>0</v>
      </c>
      <c r="O89" s="241">
        <f t="shared" si="32"/>
        <v>0</v>
      </c>
      <c r="P89" s="240">
        <f t="shared" si="32"/>
        <v>0</v>
      </c>
      <c r="Q89" s="241">
        <f t="shared" si="32"/>
        <v>0</v>
      </c>
      <c r="R89" s="240">
        <f t="shared" si="32"/>
        <v>0</v>
      </c>
      <c r="S89" s="241">
        <f t="shared" si="32"/>
        <v>0</v>
      </c>
      <c r="T89" s="240">
        <f t="shared" si="32"/>
        <v>0</v>
      </c>
      <c r="U89" s="241">
        <f t="shared" si="32"/>
        <v>0</v>
      </c>
      <c r="V89" s="240">
        <f t="shared" si="32"/>
        <v>0</v>
      </c>
      <c r="W89" s="241">
        <f t="shared" si="32"/>
        <v>0</v>
      </c>
      <c r="X89" s="240">
        <f t="shared" si="32"/>
        <v>0</v>
      </c>
      <c r="Y89" s="241">
        <f t="shared" si="32"/>
        <v>0</v>
      </c>
      <c r="Z89" s="240">
        <f t="shared" si="32"/>
        <v>0</v>
      </c>
      <c r="AA89" s="242">
        <f t="shared" si="32"/>
        <v>0</v>
      </c>
    </row>
    <row r="90" spans="2:27" ht="12.75">
      <c r="B90" s="208">
        <v>4</v>
      </c>
      <c r="C90" s="209" t="s">
        <v>148</v>
      </c>
      <c r="D90" s="240">
        <f aca="true" t="shared" si="33" ref="D90:AA90">IF(D$44&gt;0,D34/D$44*100,0)</f>
        <v>0</v>
      </c>
      <c r="E90" s="241">
        <f t="shared" si="33"/>
        <v>0</v>
      </c>
      <c r="F90" s="240">
        <f t="shared" si="33"/>
        <v>0</v>
      </c>
      <c r="G90" s="241">
        <f t="shared" si="33"/>
        <v>0</v>
      </c>
      <c r="H90" s="240">
        <f t="shared" si="33"/>
        <v>0</v>
      </c>
      <c r="I90" s="241">
        <f t="shared" si="33"/>
        <v>0</v>
      </c>
      <c r="J90" s="240">
        <f t="shared" si="33"/>
        <v>0</v>
      </c>
      <c r="K90" s="241">
        <f t="shared" si="33"/>
        <v>0</v>
      </c>
      <c r="L90" s="240">
        <f t="shared" si="33"/>
        <v>0</v>
      </c>
      <c r="M90" s="241">
        <f t="shared" si="33"/>
        <v>0</v>
      </c>
      <c r="N90" s="240">
        <f t="shared" si="33"/>
        <v>0</v>
      </c>
      <c r="O90" s="241">
        <f t="shared" si="33"/>
        <v>0</v>
      </c>
      <c r="P90" s="240">
        <f t="shared" si="33"/>
        <v>0</v>
      </c>
      <c r="Q90" s="241">
        <f t="shared" si="33"/>
        <v>0</v>
      </c>
      <c r="R90" s="240">
        <f t="shared" si="33"/>
        <v>0</v>
      </c>
      <c r="S90" s="241">
        <f t="shared" si="33"/>
        <v>0</v>
      </c>
      <c r="T90" s="240">
        <f t="shared" si="33"/>
        <v>0</v>
      </c>
      <c r="U90" s="241">
        <f t="shared" si="33"/>
        <v>0</v>
      </c>
      <c r="V90" s="240">
        <f t="shared" si="33"/>
        <v>0</v>
      </c>
      <c r="W90" s="241">
        <f t="shared" si="33"/>
        <v>0</v>
      </c>
      <c r="X90" s="240">
        <f t="shared" si="33"/>
        <v>0</v>
      </c>
      <c r="Y90" s="241">
        <f t="shared" si="33"/>
        <v>0</v>
      </c>
      <c r="Z90" s="240">
        <f t="shared" si="33"/>
        <v>0</v>
      </c>
      <c r="AA90" s="242">
        <f t="shared" si="33"/>
        <v>0</v>
      </c>
    </row>
    <row r="91" spans="2:27" ht="12.75">
      <c r="B91" s="208">
        <v>5</v>
      </c>
      <c r="C91" s="209" t="s">
        <v>149</v>
      </c>
      <c r="D91" s="240">
        <f aca="true" t="shared" si="34" ref="D91:AA91">IF(D$44&gt;0,D35/D$44*100,0)</f>
        <v>0</v>
      </c>
      <c r="E91" s="241">
        <f t="shared" si="34"/>
        <v>0</v>
      </c>
      <c r="F91" s="240">
        <f t="shared" si="34"/>
        <v>0</v>
      </c>
      <c r="G91" s="241">
        <f t="shared" si="34"/>
        <v>0</v>
      </c>
      <c r="H91" s="240">
        <f t="shared" si="34"/>
        <v>0</v>
      </c>
      <c r="I91" s="241">
        <f t="shared" si="34"/>
        <v>0</v>
      </c>
      <c r="J91" s="240">
        <f t="shared" si="34"/>
        <v>0</v>
      </c>
      <c r="K91" s="241">
        <f t="shared" si="34"/>
        <v>0</v>
      </c>
      <c r="L91" s="240">
        <f t="shared" si="34"/>
        <v>0</v>
      </c>
      <c r="M91" s="241">
        <f t="shared" si="34"/>
        <v>0</v>
      </c>
      <c r="N91" s="240">
        <f t="shared" si="34"/>
        <v>0</v>
      </c>
      <c r="O91" s="241">
        <f t="shared" si="34"/>
        <v>0</v>
      </c>
      <c r="P91" s="240">
        <f t="shared" si="34"/>
        <v>0</v>
      </c>
      <c r="Q91" s="241">
        <f t="shared" si="34"/>
        <v>0</v>
      </c>
      <c r="R91" s="240">
        <f t="shared" si="34"/>
        <v>0</v>
      </c>
      <c r="S91" s="241">
        <f t="shared" si="34"/>
        <v>0</v>
      </c>
      <c r="T91" s="240">
        <f t="shared" si="34"/>
        <v>0</v>
      </c>
      <c r="U91" s="241">
        <f t="shared" si="34"/>
        <v>0</v>
      </c>
      <c r="V91" s="240">
        <f t="shared" si="34"/>
        <v>0</v>
      </c>
      <c r="W91" s="241">
        <f t="shared" si="34"/>
        <v>0</v>
      </c>
      <c r="X91" s="240">
        <f t="shared" si="34"/>
        <v>0</v>
      </c>
      <c r="Y91" s="241">
        <f t="shared" si="34"/>
        <v>0</v>
      </c>
      <c r="Z91" s="240">
        <f t="shared" si="34"/>
        <v>0</v>
      </c>
      <c r="AA91" s="242">
        <f t="shared" si="34"/>
        <v>0</v>
      </c>
    </row>
    <row r="92" spans="2:27" ht="12.75">
      <c r="B92" s="208">
        <v>6</v>
      </c>
      <c r="C92" s="209" t="s">
        <v>150</v>
      </c>
      <c r="D92" s="240">
        <f aca="true" t="shared" si="35" ref="D92:AA92">IF(D$44&gt;0,D36/D$44*100,0)</f>
        <v>0</v>
      </c>
      <c r="E92" s="241">
        <f t="shared" si="35"/>
        <v>0</v>
      </c>
      <c r="F92" s="240">
        <f t="shared" si="35"/>
        <v>0</v>
      </c>
      <c r="G92" s="241">
        <f t="shared" si="35"/>
        <v>0</v>
      </c>
      <c r="H92" s="240">
        <f t="shared" si="35"/>
        <v>0</v>
      </c>
      <c r="I92" s="241">
        <f t="shared" si="35"/>
        <v>0</v>
      </c>
      <c r="J92" s="240">
        <f t="shared" si="35"/>
        <v>0</v>
      </c>
      <c r="K92" s="241">
        <f t="shared" si="35"/>
        <v>0</v>
      </c>
      <c r="L92" s="240">
        <f t="shared" si="35"/>
        <v>0</v>
      </c>
      <c r="M92" s="241">
        <f t="shared" si="35"/>
        <v>0</v>
      </c>
      <c r="N92" s="240">
        <f t="shared" si="35"/>
        <v>0</v>
      </c>
      <c r="O92" s="241">
        <f t="shared" si="35"/>
        <v>0</v>
      </c>
      <c r="P92" s="240">
        <f t="shared" si="35"/>
        <v>0</v>
      </c>
      <c r="Q92" s="241">
        <f t="shared" si="35"/>
        <v>0</v>
      </c>
      <c r="R92" s="240">
        <f t="shared" si="35"/>
        <v>0</v>
      </c>
      <c r="S92" s="241">
        <f t="shared" si="35"/>
        <v>0</v>
      </c>
      <c r="T92" s="240">
        <f t="shared" si="35"/>
        <v>0</v>
      </c>
      <c r="U92" s="241">
        <f t="shared" si="35"/>
        <v>0</v>
      </c>
      <c r="V92" s="240">
        <f t="shared" si="35"/>
        <v>0</v>
      </c>
      <c r="W92" s="241">
        <f t="shared" si="35"/>
        <v>0</v>
      </c>
      <c r="X92" s="240">
        <f t="shared" si="35"/>
        <v>0</v>
      </c>
      <c r="Y92" s="241">
        <f t="shared" si="35"/>
        <v>0</v>
      </c>
      <c r="Z92" s="240">
        <f t="shared" si="35"/>
        <v>0</v>
      </c>
      <c r="AA92" s="242">
        <f t="shared" si="35"/>
        <v>0</v>
      </c>
    </row>
    <row r="93" spans="2:27" ht="12.75">
      <c r="B93" s="208">
        <v>7</v>
      </c>
      <c r="C93" s="209" t="s">
        <v>151</v>
      </c>
      <c r="D93" s="240">
        <f aca="true" t="shared" si="36" ref="D93:AA93">IF(D$44&gt;0,D37/D$44*100,0)</f>
        <v>0</v>
      </c>
      <c r="E93" s="241">
        <f t="shared" si="36"/>
        <v>0</v>
      </c>
      <c r="F93" s="240">
        <f t="shared" si="36"/>
        <v>0</v>
      </c>
      <c r="G93" s="241">
        <f t="shared" si="36"/>
        <v>0</v>
      </c>
      <c r="H93" s="240">
        <f t="shared" si="36"/>
        <v>0</v>
      </c>
      <c r="I93" s="241">
        <f t="shared" si="36"/>
        <v>0</v>
      </c>
      <c r="J93" s="240">
        <f t="shared" si="36"/>
        <v>0</v>
      </c>
      <c r="K93" s="241">
        <f t="shared" si="36"/>
        <v>0</v>
      </c>
      <c r="L93" s="240">
        <f t="shared" si="36"/>
        <v>0</v>
      </c>
      <c r="M93" s="241">
        <f t="shared" si="36"/>
        <v>0</v>
      </c>
      <c r="N93" s="240">
        <f t="shared" si="36"/>
        <v>0</v>
      </c>
      <c r="O93" s="241">
        <f t="shared" si="36"/>
        <v>0</v>
      </c>
      <c r="P93" s="240">
        <f t="shared" si="36"/>
        <v>0</v>
      </c>
      <c r="Q93" s="241">
        <f t="shared" si="36"/>
        <v>0</v>
      </c>
      <c r="R93" s="240">
        <f t="shared" si="36"/>
        <v>0</v>
      </c>
      <c r="S93" s="241">
        <f t="shared" si="36"/>
        <v>0</v>
      </c>
      <c r="T93" s="240">
        <f t="shared" si="36"/>
        <v>0</v>
      </c>
      <c r="U93" s="241">
        <f t="shared" si="36"/>
        <v>0</v>
      </c>
      <c r="V93" s="240">
        <f t="shared" si="36"/>
        <v>0</v>
      </c>
      <c r="W93" s="241">
        <f t="shared" si="36"/>
        <v>0</v>
      </c>
      <c r="X93" s="240">
        <f t="shared" si="36"/>
        <v>0</v>
      </c>
      <c r="Y93" s="241">
        <f t="shared" si="36"/>
        <v>0</v>
      </c>
      <c r="Z93" s="240">
        <f t="shared" si="36"/>
        <v>0</v>
      </c>
      <c r="AA93" s="242">
        <f t="shared" si="36"/>
        <v>0</v>
      </c>
    </row>
    <row r="94" spans="2:27" ht="12.75">
      <c r="B94" s="208">
        <v>8</v>
      </c>
      <c r="C94" s="209" t="s">
        <v>152</v>
      </c>
      <c r="D94" s="240">
        <f aca="true" t="shared" si="37" ref="D94:AA94">IF(D$44&gt;0,D38/D$44*100,0)</f>
        <v>0</v>
      </c>
      <c r="E94" s="241">
        <f t="shared" si="37"/>
        <v>0</v>
      </c>
      <c r="F94" s="240">
        <f t="shared" si="37"/>
        <v>0</v>
      </c>
      <c r="G94" s="241">
        <f t="shared" si="37"/>
        <v>0</v>
      </c>
      <c r="H94" s="240">
        <f t="shared" si="37"/>
        <v>0</v>
      </c>
      <c r="I94" s="241">
        <f t="shared" si="37"/>
        <v>0</v>
      </c>
      <c r="J94" s="240">
        <f t="shared" si="37"/>
        <v>0</v>
      </c>
      <c r="K94" s="241">
        <f t="shared" si="37"/>
        <v>0</v>
      </c>
      <c r="L94" s="240">
        <f t="shared" si="37"/>
        <v>0</v>
      </c>
      <c r="M94" s="241">
        <f t="shared" si="37"/>
        <v>0</v>
      </c>
      <c r="N94" s="240">
        <f t="shared" si="37"/>
        <v>0</v>
      </c>
      <c r="O94" s="241">
        <f t="shared" si="37"/>
        <v>0</v>
      </c>
      <c r="P94" s="240">
        <f t="shared" si="37"/>
        <v>0</v>
      </c>
      <c r="Q94" s="241">
        <f t="shared" si="37"/>
        <v>0</v>
      </c>
      <c r="R94" s="240">
        <f t="shared" si="37"/>
        <v>0</v>
      </c>
      <c r="S94" s="241">
        <f t="shared" si="37"/>
        <v>0</v>
      </c>
      <c r="T94" s="240">
        <f t="shared" si="37"/>
        <v>0</v>
      </c>
      <c r="U94" s="241">
        <f t="shared" si="37"/>
        <v>0</v>
      </c>
      <c r="V94" s="240">
        <f t="shared" si="37"/>
        <v>0</v>
      </c>
      <c r="W94" s="241">
        <f t="shared" si="37"/>
        <v>0</v>
      </c>
      <c r="X94" s="240">
        <f t="shared" si="37"/>
        <v>0</v>
      </c>
      <c r="Y94" s="241">
        <f t="shared" si="37"/>
        <v>0</v>
      </c>
      <c r="Z94" s="240">
        <f t="shared" si="37"/>
        <v>0</v>
      </c>
      <c r="AA94" s="242">
        <f t="shared" si="37"/>
        <v>0</v>
      </c>
    </row>
    <row r="95" spans="2:27" ht="12.75">
      <c r="B95" s="208">
        <v>9</v>
      </c>
      <c r="C95" s="209" t="s">
        <v>153</v>
      </c>
      <c r="D95" s="240">
        <f aca="true" t="shared" si="38" ref="D95:AA95">IF(D$44&gt;0,D39/D$44*100,0)</f>
        <v>0</v>
      </c>
      <c r="E95" s="241">
        <f t="shared" si="38"/>
        <v>0</v>
      </c>
      <c r="F95" s="240">
        <f t="shared" si="38"/>
        <v>0</v>
      </c>
      <c r="G95" s="241">
        <f t="shared" si="38"/>
        <v>0</v>
      </c>
      <c r="H95" s="240">
        <f t="shared" si="38"/>
        <v>0</v>
      </c>
      <c r="I95" s="241">
        <f t="shared" si="38"/>
        <v>0</v>
      </c>
      <c r="J95" s="240">
        <f t="shared" si="38"/>
        <v>0</v>
      </c>
      <c r="K95" s="241">
        <f t="shared" si="38"/>
        <v>0</v>
      </c>
      <c r="L95" s="240">
        <f t="shared" si="38"/>
        <v>0</v>
      </c>
      <c r="M95" s="241">
        <f t="shared" si="38"/>
        <v>0</v>
      </c>
      <c r="N95" s="240">
        <f t="shared" si="38"/>
        <v>0</v>
      </c>
      <c r="O95" s="241">
        <f t="shared" si="38"/>
        <v>0</v>
      </c>
      <c r="P95" s="240">
        <f t="shared" si="38"/>
        <v>0</v>
      </c>
      <c r="Q95" s="241">
        <f t="shared" si="38"/>
        <v>0</v>
      </c>
      <c r="R95" s="240">
        <f t="shared" si="38"/>
        <v>0</v>
      </c>
      <c r="S95" s="241">
        <f t="shared" si="38"/>
        <v>0</v>
      </c>
      <c r="T95" s="240">
        <f t="shared" si="38"/>
        <v>0</v>
      </c>
      <c r="U95" s="241">
        <f t="shared" si="38"/>
        <v>0</v>
      </c>
      <c r="V95" s="240">
        <f t="shared" si="38"/>
        <v>0</v>
      </c>
      <c r="W95" s="241">
        <f t="shared" si="38"/>
        <v>0</v>
      </c>
      <c r="X95" s="240">
        <f t="shared" si="38"/>
        <v>0</v>
      </c>
      <c r="Y95" s="241">
        <f t="shared" si="38"/>
        <v>0</v>
      </c>
      <c r="Z95" s="240">
        <f t="shared" si="38"/>
        <v>0</v>
      </c>
      <c r="AA95" s="242">
        <f t="shared" si="38"/>
        <v>0</v>
      </c>
    </row>
    <row r="96" spans="2:27" ht="12.75">
      <c r="B96" s="208">
        <v>10</v>
      </c>
      <c r="C96" s="209" t="s">
        <v>154</v>
      </c>
      <c r="D96" s="240">
        <f aca="true" t="shared" si="39" ref="D96:AA96">IF(D$44&gt;0,D40/D$44*100,0)</f>
        <v>0</v>
      </c>
      <c r="E96" s="241">
        <f t="shared" si="39"/>
        <v>0</v>
      </c>
      <c r="F96" s="240">
        <f t="shared" si="39"/>
        <v>0</v>
      </c>
      <c r="G96" s="241">
        <f t="shared" si="39"/>
        <v>0</v>
      </c>
      <c r="H96" s="240">
        <f t="shared" si="39"/>
        <v>0</v>
      </c>
      <c r="I96" s="241">
        <f t="shared" si="39"/>
        <v>0</v>
      </c>
      <c r="J96" s="240">
        <f t="shared" si="39"/>
        <v>0</v>
      </c>
      <c r="K96" s="241">
        <f t="shared" si="39"/>
        <v>0</v>
      </c>
      <c r="L96" s="240">
        <f t="shared" si="39"/>
        <v>0</v>
      </c>
      <c r="M96" s="241">
        <f t="shared" si="39"/>
        <v>0</v>
      </c>
      <c r="N96" s="240">
        <f t="shared" si="39"/>
        <v>0</v>
      </c>
      <c r="O96" s="241">
        <f t="shared" si="39"/>
        <v>0</v>
      </c>
      <c r="P96" s="240">
        <f t="shared" si="39"/>
        <v>0</v>
      </c>
      <c r="Q96" s="241">
        <f t="shared" si="39"/>
        <v>0</v>
      </c>
      <c r="R96" s="240">
        <f t="shared" si="39"/>
        <v>0</v>
      </c>
      <c r="S96" s="241">
        <f t="shared" si="39"/>
        <v>0</v>
      </c>
      <c r="T96" s="240">
        <f t="shared" si="39"/>
        <v>0</v>
      </c>
      <c r="U96" s="241">
        <f t="shared" si="39"/>
        <v>0</v>
      </c>
      <c r="V96" s="240">
        <f t="shared" si="39"/>
        <v>0</v>
      </c>
      <c r="W96" s="241">
        <f t="shared" si="39"/>
        <v>0</v>
      </c>
      <c r="X96" s="240">
        <f t="shared" si="39"/>
        <v>0</v>
      </c>
      <c r="Y96" s="241">
        <f t="shared" si="39"/>
        <v>0</v>
      </c>
      <c r="Z96" s="240">
        <f t="shared" si="39"/>
        <v>0</v>
      </c>
      <c r="AA96" s="242">
        <f t="shared" si="39"/>
        <v>0</v>
      </c>
    </row>
    <row r="97" spans="2:27" ht="12.75">
      <c r="B97" s="208">
        <v>11</v>
      </c>
      <c r="C97" s="209" t="s">
        <v>155</v>
      </c>
      <c r="D97" s="240">
        <f aca="true" t="shared" si="40" ref="D97:AA97">IF(D$44&gt;0,D41/D$44*100,0)</f>
        <v>0</v>
      </c>
      <c r="E97" s="241">
        <f t="shared" si="40"/>
        <v>0</v>
      </c>
      <c r="F97" s="240">
        <f t="shared" si="40"/>
        <v>0</v>
      </c>
      <c r="G97" s="241">
        <f t="shared" si="40"/>
        <v>0</v>
      </c>
      <c r="H97" s="240">
        <f t="shared" si="40"/>
        <v>0</v>
      </c>
      <c r="I97" s="241">
        <f t="shared" si="40"/>
        <v>0</v>
      </c>
      <c r="J97" s="240">
        <f t="shared" si="40"/>
        <v>0</v>
      </c>
      <c r="K97" s="241">
        <f t="shared" si="40"/>
        <v>0</v>
      </c>
      <c r="L97" s="240">
        <f t="shared" si="40"/>
        <v>0</v>
      </c>
      <c r="M97" s="241">
        <f t="shared" si="40"/>
        <v>0</v>
      </c>
      <c r="N97" s="240">
        <f t="shared" si="40"/>
        <v>0</v>
      </c>
      <c r="O97" s="241">
        <f t="shared" si="40"/>
        <v>0</v>
      </c>
      <c r="P97" s="240">
        <f t="shared" si="40"/>
        <v>0</v>
      </c>
      <c r="Q97" s="241">
        <f t="shared" si="40"/>
        <v>0</v>
      </c>
      <c r="R97" s="240">
        <f t="shared" si="40"/>
        <v>0</v>
      </c>
      <c r="S97" s="241">
        <f t="shared" si="40"/>
        <v>0</v>
      </c>
      <c r="T97" s="240">
        <f t="shared" si="40"/>
        <v>0</v>
      </c>
      <c r="U97" s="241">
        <f t="shared" si="40"/>
        <v>0</v>
      </c>
      <c r="V97" s="240">
        <f t="shared" si="40"/>
        <v>0</v>
      </c>
      <c r="W97" s="241">
        <f t="shared" si="40"/>
        <v>0</v>
      </c>
      <c r="X97" s="240">
        <f t="shared" si="40"/>
        <v>0</v>
      </c>
      <c r="Y97" s="241">
        <f t="shared" si="40"/>
        <v>0</v>
      </c>
      <c r="Z97" s="240">
        <f t="shared" si="40"/>
        <v>0</v>
      </c>
      <c r="AA97" s="242">
        <f t="shared" si="40"/>
        <v>0</v>
      </c>
    </row>
    <row r="98" spans="2:27" ht="12.75">
      <c r="B98" s="208">
        <v>12</v>
      </c>
      <c r="C98" s="209" t="s">
        <v>156</v>
      </c>
      <c r="D98" s="240">
        <f aca="true" t="shared" si="41" ref="D98:AA98">IF(D$44&gt;0,D42/D$44*100,0)</f>
        <v>0</v>
      </c>
      <c r="E98" s="241">
        <f t="shared" si="41"/>
        <v>0</v>
      </c>
      <c r="F98" s="240">
        <f t="shared" si="41"/>
        <v>0</v>
      </c>
      <c r="G98" s="241">
        <f t="shared" si="41"/>
        <v>0</v>
      </c>
      <c r="H98" s="240">
        <f t="shared" si="41"/>
        <v>0</v>
      </c>
      <c r="I98" s="241">
        <f t="shared" si="41"/>
        <v>0</v>
      </c>
      <c r="J98" s="240">
        <f t="shared" si="41"/>
        <v>0</v>
      </c>
      <c r="K98" s="241">
        <f t="shared" si="41"/>
        <v>0</v>
      </c>
      <c r="L98" s="240">
        <f t="shared" si="41"/>
        <v>0</v>
      </c>
      <c r="M98" s="241">
        <f t="shared" si="41"/>
        <v>0</v>
      </c>
      <c r="N98" s="240">
        <f t="shared" si="41"/>
        <v>0</v>
      </c>
      <c r="O98" s="241">
        <f t="shared" si="41"/>
        <v>0</v>
      </c>
      <c r="P98" s="240">
        <f t="shared" si="41"/>
        <v>0</v>
      </c>
      <c r="Q98" s="241">
        <f t="shared" si="41"/>
        <v>0</v>
      </c>
      <c r="R98" s="240">
        <f t="shared" si="41"/>
        <v>0</v>
      </c>
      <c r="S98" s="241">
        <f t="shared" si="41"/>
        <v>0</v>
      </c>
      <c r="T98" s="240">
        <f t="shared" si="41"/>
        <v>0</v>
      </c>
      <c r="U98" s="241">
        <f t="shared" si="41"/>
        <v>0</v>
      </c>
      <c r="V98" s="240">
        <f t="shared" si="41"/>
        <v>0</v>
      </c>
      <c r="W98" s="241">
        <f t="shared" si="41"/>
        <v>0</v>
      </c>
      <c r="X98" s="240">
        <f t="shared" si="41"/>
        <v>0</v>
      </c>
      <c r="Y98" s="241">
        <f t="shared" si="41"/>
        <v>0</v>
      </c>
      <c r="Z98" s="240">
        <f t="shared" si="41"/>
        <v>0</v>
      </c>
      <c r="AA98" s="242">
        <f t="shared" si="41"/>
        <v>0</v>
      </c>
    </row>
    <row r="99" spans="2:27" ht="12.75">
      <c r="B99" s="213">
        <v>13</v>
      </c>
      <c r="C99" s="214">
        <v>1600</v>
      </c>
      <c r="D99" s="243">
        <f aca="true" t="shared" si="42" ref="D99:AA99">IF(D$44&gt;0,D43/D$44*100,0)</f>
        <v>0</v>
      </c>
      <c r="E99" s="244">
        <f t="shared" si="42"/>
        <v>0</v>
      </c>
      <c r="F99" s="243">
        <f t="shared" si="42"/>
        <v>0</v>
      </c>
      <c r="G99" s="244">
        <f t="shared" si="42"/>
        <v>0</v>
      </c>
      <c r="H99" s="243">
        <f t="shared" si="42"/>
        <v>0</v>
      </c>
      <c r="I99" s="244">
        <f t="shared" si="42"/>
        <v>0</v>
      </c>
      <c r="J99" s="243">
        <f t="shared" si="42"/>
        <v>0</v>
      </c>
      <c r="K99" s="244">
        <f t="shared" si="42"/>
        <v>0</v>
      </c>
      <c r="L99" s="243">
        <f t="shared" si="42"/>
        <v>0</v>
      </c>
      <c r="M99" s="244">
        <f t="shared" si="42"/>
        <v>0</v>
      </c>
      <c r="N99" s="243">
        <f t="shared" si="42"/>
        <v>0</v>
      </c>
      <c r="O99" s="244">
        <f t="shared" si="42"/>
        <v>0</v>
      </c>
      <c r="P99" s="243">
        <f t="shared" si="42"/>
        <v>0</v>
      </c>
      <c r="Q99" s="244">
        <f t="shared" si="42"/>
        <v>0</v>
      </c>
      <c r="R99" s="243">
        <f t="shared" si="42"/>
        <v>0</v>
      </c>
      <c r="S99" s="244">
        <f t="shared" si="42"/>
        <v>0</v>
      </c>
      <c r="T99" s="243">
        <f t="shared" si="42"/>
        <v>0</v>
      </c>
      <c r="U99" s="244">
        <f t="shared" si="42"/>
        <v>0</v>
      </c>
      <c r="V99" s="243">
        <f t="shared" si="42"/>
        <v>0</v>
      </c>
      <c r="W99" s="244">
        <f t="shared" si="42"/>
        <v>0</v>
      </c>
      <c r="X99" s="243">
        <f t="shared" si="42"/>
        <v>0</v>
      </c>
      <c r="Y99" s="244">
        <f t="shared" si="42"/>
        <v>0</v>
      </c>
      <c r="Z99" s="243">
        <f t="shared" si="42"/>
        <v>0</v>
      </c>
      <c r="AA99" s="245">
        <f t="shared" si="42"/>
        <v>0</v>
      </c>
    </row>
    <row r="100" spans="2:27" ht="12.75">
      <c r="B100" s="218"/>
      <c r="C100" s="219" t="s">
        <v>89</v>
      </c>
      <c r="D100" s="246">
        <f aca="true" t="shared" si="43" ref="D100:AA100">SUM(D87:D99)</f>
        <v>0</v>
      </c>
      <c r="E100" s="221">
        <f t="shared" si="43"/>
        <v>0</v>
      </c>
      <c r="F100" s="246">
        <f t="shared" si="43"/>
        <v>0</v>
      </c>
      <c r="G100" s="221">
        <f t="shared" si="43"/>
        <v>0</v>
      </c>
      <c r="H100" s="246">
        <f t="shared" si="43"/>
        <v>0</v>
      </c>
      <c r="I100" s="221">
        <f t="shared" si="43"/>
        <v>0</v>
      </c>
      <c r="J100" s="246">
        <f t="shared" si="43"/>
        <v>0</v>
      </c>
      <c r="K100" s="221">
        <f t="shared" si="43"/>
        <v>0</v>
      </c>
      <c r="L100" s="246">
        <f t="shared" si="43"/>
        <v>0</v>
      </c>
      <c r="M100" s="221">
        <f t="shared" si="43"/>
        <v>0</v>
      </c>
      <c r="N100" s="246">
        <f t="shared" si="43"/>
        <v>0</v>
      </c>
      <c r="O100" s="221">
        <f t="shared" si="43"/>
        <v>0</v>
      </c>
      <c r="P100" s="246">
        <f t="shared" si="43"/>
        <v>0</v>
      </c>
      <c r="Q100" s="221">
        <f t="shared" si="43"/>
        <v>0</v>
      </c>
      <c r="R100" s="246">
        <f t="shared" si="43"/>
        <v>0</v>
      </c>
      <c r="S100" s="221">
        <f t="shared" si="43"/>
        <v>0</v>
      </c>
      <c r="T100" s="246">
        <f t="shared" si="43"/>
        <v>0</v>
      </c>
      <c r="U100" s="221">
        <f t="shared" si="43"/>
        <v>0</v>
      </c>
      <c r="V100" s="246">
        <f t="shared" si="43"/>
        <v>0</v>
      </c>
      <c r="W100" s="221">
        <f t="shared" si="43"/>
        <v>0</v>
      </c>
      <c r="X100" s="246">
        <f t="shared" si="43"/>
        <v>0</v>
      </c>
      <c r="Y100" s="221">
        <f t="shared" si="43"/>
        <v>0</v>
      </c>
      <c r="Z100" s="246">
        <f t="shared" si="43"/>
        <v>0</v>
      </c>
      <c r="AA100" s="222">
        <f t="shared" si="43"/>
        <v>0</v>
      </c>
    </row>
    <row r="101" spans="2:27" ht="12.75">
      <c r="B101" s="421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3"/>
    </row>
    <row r="102" spans="2:27" ht="12.75">
      <c r="B102" s="416" t="s">
        <v>158</v>
      </c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8"/>
    </row>
    <row r="103" spans="2:27" ht="12.75">
      <c r="B103" s="419" t="s">
        <v>0</v>
      </c>
      <c r="C103" s="198" t="s">
        <v>142</v>
      </c>
      <c r="D103" s="413" t="s">
        <v>28</v>
      </c>
      <c r="E103" s="415"/>
      <c r="F103" s="413" t="s">
        <v>29</v>
      </c>
      <c r="G103" s="415"/>
      <c r="H103" s="413" t="s">
        <v>30</v>
      </c>
      <c r="I103" s="415"/>
      <c r="J103" s="413" t="s">
        <v>31</v>
      </c>
      <c r="K103" s="415"/>
      <c r="L103" s="413" t="s">
        <v>32</v>
      </c>
      <c r="M103" s="415"/>
      <c r="N103" s="413" t="s">
        <v>33</v>
      </c>
      <c r="O103" s="415"/>
      <c r="P103" s="413" t="s">
        <v>34</v>
      </c>
      <c r="Q103" s="415"/>
      <c r="R103" s="413" t="s">
        <v>35</v>
      </c>
      <c r="S103" s="415"/>
      <c r="T103" s="413" t="s">
        <v>36</v>
      </c>
      <c r="U103" s="415"/>
      <c r="V103" s="413" t="s">
        <v>37</v>
      </c>
      <c r="W103" s="415"/>
      <c r="X103" s="413" t="s">
        <v>38</v>
      </c>
      <c r="Y103" s="415"/>
      <c r="Z103" s="413" t="s">
        <v>39</v>
      </c>
      <c r="AA103" s="414"/>
    </row>
    <row r="104" spans="2:27" ht="12.75">
      <c r="B104" s="420"/>
      <c r="C104" s="199" t="s">
        <v>143</v>
      </c>
      <c r="D104" s="200" t="s">
        <v>159</v>
      </c>
      <c r="E104" s="201" t="s">
        <v>159</v>
      </c>
      <c r="F104" s="200" t="s">
        <v>159</v>
      </c>
      <c r="G104" s="201" t="s">
        <v>159</v>
      </c>
      <c r="H104" s="200" t="s">
        <v>159</v>
      </c>
      <c r="I104" s="201" t="s">
        <v>159</v>
      </c>
      <c r="J104" s="200" t="s">
        <v>159</v>
      </c>
      <c r="K104" s="201" t="s">
        <v>159</v>
      </c>
      <c r="L104" s="200" t="s">
        <v>159</v>
      </c>
      <c r="M104" s="201" t="s">
        <v>159</v>
      </c>
      <c r="N104" s="200" t="s">
        <v>159</v>
      </c>
      <c r="O104" s="201" t="s">
        <v>159</v>
      </c>
      <c r="P104" s="200" t="s">
        <v>159</v>
      </c>
      <c r="Q104" s="201" t="s">
        <v>159</v>
      </c>
      <c r="R104" s="200" t="s">
        <v>159</v>
      </c>
      <c r="S104" s="201" t="s">
        <v>159</v>
      </c>
      <c r="T104" s="200" t="s">
        <v>159</v>
      </c>
      <c r="U104" s="201" t="s">
        <v>159</v>
      </c>
      <c r="V104" s="200" t="s">
        <v>159</v>
      </c>
      <c r="W104" s="201" t="s">
        <v>159</v>
      </c>
      <c r="X104" s="200" t="s">
        <v>159</v>
      </c>
      <c r="Y104" s="201" t="s">
        <v>159</v>
      </c>
      <c r="Z104" s="200" t="s">
        <v>159</v>
      </c>
      <c r="AA104" s="202" t="s">
        <v>159</v>
      </c>
    </row>
    <row r="105" spans="2:27" ht="12.75">
      <c r="B105" s="203">
        <v>1</v>
      </c>
      <c r="C105" s="204">
        <v>0</v>
      </c>
      <c r="D105" s="237">
        <f aca="true" t="shared" si="44" ref="D105:AA105">IF(D$62&gt;0,D49/D$62*100,0)</f>
        <v>0</v>
      </c>
      <c r="E105" s="238">
        <f t="shared" si="44"/>
        <v>0</v>
      </c>
      <c r="F105" s="237">
        <f t="shared" si="44"/>
        <v>0</v>
      </c>
      <c r="G105" s="238">
        <f t="shared" si="44"/>
        <v>0</v>
      </c>
      <c r="H105" s="237">
        <f t="shared" si="44"/>
        <v>0</v>
      </c>
      <c r="I105" s="238">
        <f t="shared" si="44"/>
        <v>0</v>
      </c>
      <c r="J105" s="237">
        <f t="shared" si="44"/>
        <v>0</v>
      </c>
      <c r="K105" s="238">
        <f t="shared" si="44"/>
        <v>0</v>
      </c>
      <c r="L105" s="237">
        <f t="shared" si="44"/>
        <v>0</v>
      </c>
      <c r="M105" s="238">
        <f t="shared" si="44"/>
        <v>0</v>
      </c>
      <c r="N105" s="237">
        <f t="shared" si="44"/>
        <v>0</v>
      </c>
      <c r="O105" s="238">
        <f t="shared" si="44"/>
        <v>0</v>
      </c>
      <c r="P105" s="237">
        <f t="shared" si="44"/>
        <v>0</v>
      </c>
      <c r="Q105" s="238">
        <f t="shared" si="44"/>
        <v>0</v>
      </c>
      <c r="R105" s="237">
        <f t="shared" si="44"/>
        <v>0</v>
      </c>
      <c r="S105" s="238">
        <f t="shared" si="44"/>
        <v>0</v>
      </c>
      <c r="T105" s="237">
        <f t="shared" si="44"/>
        <v>0</v>
      </c>
      <c r="U105" s="238">
        <f t="shared" si="44"/>
        <v>0</v>
      </c>
      <c r="V105" s="237">
        <f t="shared" si="44"/>
        <v>0</v>
      </c>
      <c r="W105" s="238">
        <f t="shared" si="44"/>
        <v>0</v>
      </c>
      <c r="X105" s="237">
        <f t="shared" si="44"/>
        <v>0</v>
      </c>
      <c r="Y105" s="238">
        <f t="shared" si="44"/>
        <v>0</v>
      </c>
      <c r="Z105" s="237">
        <f t="shared" si="44"/>
        <v>0</v>
      </c>
      <c r="AA105" s="239">
        <f t="shared" si="44"/>
        <v>0</v>
      </c>
    </row>
    <row r="106" spans="2:27" ht="12.75">
      <c r="B106" s="208">
        <v>2</v>
      </c>
      <c r="C106" s="209" t="s">
        <v>146</v>
      </c>
      <c r="D106" s="240">
        <f aca="true" t="shared" si="45" ref="D106:AA106">IF(D$62&gt;0,D50/D$62*100,0)</f>
        <v>0</v>
      </c>
      <c r="E106" s="241">
        <f t="shared" si="45"/>
        <v>0</v>
      </c>
      <c r="F106" s="240">
        <f t="shared" si="45"/>
        <v>0</v>
      </c>
      <c r="G106" s="241">
        <f t="shared" si="45"/>
        <v>0</v>
      </c>
      <c r="H106" s="240">
        <f t="shared" si="45"/>
        <v>0</v>
      </c>
      <c r="I106" s="241">
        <f t="shared" si="45"/>
        <v>0</v>
      </c>
      <c r="J106" s="240">
        <f t="shared" si="45"/>
        <v>0</v>
      </c>
      <c r="K106" s="241">
        <f t="shared" si="45"/>
        <v>0</v>
      </c>
      <c r="L106" s="240">
        <f t="shared" si="45"/>
        <v>0</v>
      </c>
      <c r="M106" s="241">
        <f t="shared" si="45"/>
        <v>0</v>
      </c>
      <c r="N106" s="240">
        <f t="shared" si="45"/>
        <v>0</v>
      </c>
      <c r="O106" s="241">
        <f t="shared" si="45"/>
        <v>0</v>
      </c>
      <c r="P106" s="240">
        <f t="shared" si="45"/>
        <v>0</v>
      </c>
      <c r="Q106" s="241">
        <f t="shared" si="45"/>
        <v>0</v>
      </c>
      <c r="R106" s="240">
        <f t="shared" si="45"/>
        <v>0</v>
      </c>
      <c r="S106" s="241">
        <f t="shared" si="45"/>
        <v>0</v>
      </c>
      <c r="T106" s="240">
        <f t="shared" si="45"/>
        <v>0</v>
      </c>
      <c r="U106" s="241">
        <f t="shared" si="45"/>
        <v>0</v>
      </c>
      <c r="V106" s="240">
        <f t="shared" si="45"/>
        <v>0</v>
      </c>
      <c r="W106" s="241">
        <f t="shared" si="45"/>
        <v>0</v>
      </c>
      <c r="X106" s="240">
        <f t="shared" si="45"/>
        <v>0</v>
      </c>
      <c r="Y106" s="241">
        <f t="shared" si="45"/>
        <v>0</v>
      </c>
      <c r="Z106" s="240">
        <f t="shared" si="45"/>
        <v>0</v>
      </c>
      <c r="AA106" s="242">
        <f t="shared" si="45"/>
        <v>0</v>
      </c>
    </row>
    <row r="107" spans="2:27" ht="12.75">
      <c r="B107" s="208">
        <v>3</v>
      </c>
      <c r="C107" s="209" t="s">
        <v>147</v>
      </c>
      <c r="D107" s="240">
        <f aca="true" t="shared" si="46" ref="D107:AA107">IF(D$62&gt;0,D51/D$62*100,0)</f>
        <v>0</v>
      </c>
      <c r="E107" s="241">
        <f t="shared" si="46"/>
        <v>0</v>
      </c>
      <c r="F107" s="240">
        <f t="shared" si="46"/>
        <v>0</v>
      </c>
      <c r="G107" s="241">
        <f t="shared" si="46"/>
        <v>0</v>
      </c>
      <c r="H107" s="240">
        <f t="shared" si="46"/>
        <v>0</v>
      </c>
      <c r="I107" s="241">
        <f t="shared" si="46"/>
        <v>0</v>
      </c>
      <c r="J107" s="240">
        <f t="shared" si="46"/>
        <v>0</v>
      </c>
      <c r="K107" s="241">
        <f t="shared" si="46"/>
        <v>0</v>
      </c>
      <c r="L107" s="240">
        <f t="shared" si="46"/>
        <v>0</v>
      </c>
      <c r="M107" s="241">
        <f t="shared" si="46"/>
        <v>0</v>
      </c>
      <c r="N107" s="240">
        <f t="shared" si="46"/>
        <v>0</v>
      </c>
      <c r="O107" s="241">
        <f t="shared" si="46"/>
        <v>0</v>
      </c>
      <c r="P107" s="240">
        <f t="shared" si="46"/>
        <v>0</v>
      </c>
      <c r="Q107" s="241">
        <f t="shared" si="46"/>
        <v>0</v>
      </c>
      <c r="R107" s="240">
        <f t="shared" si="46"/>
        <v>0</v>
      </c>
      <c r="S107" s="241">
        <f t="shared" si="46"/>
        <v>0</v>
      </c>
      <c r="T107" s="240">
        <f t="shared" si="46"/>
        <v>0</v>
      </c>
      <c r="U107" s="241">
        <f t="shared" si="46"/>
        <v>0</v>
      </c>
      <c r="V107" s="240">
        <f t="shared" si="46"/>
        <v>0</v>
      </c>
      <c r="W107" s="241">
        <f t="shared" si="46"/>
        <v>0</v>
      </c>
      <c r="X107" s="240">
        <f t="shared" si="46"/>
        <v>0</v>
      </c>
      <c r="Y107" s="241">
        <f t="shared" si="46"/>
        <v>0</v>
      </c>
      <c r="Z107" s="240">
        <f t="shared" si="46"/>
        <v>0</v>
      </c>
      <c r="AA107" s="242">
        <f t="shared" si="46"/>
        <v>0</v>
      </c>
    </row>
    <row r="108" spans="2:27" ht="12.75">
      <c r="B108" s="208">
        <v>4</v>
      </c>
      <c r="C108" s="209" t="s">
        <v>148</v>
      </c>
      <c r="D108" s="240">
        <f aca="true" t="shared" si="47" ref="D108:AA108">IF(D$62&gt;0,D52/D$62*100,0)</f>
        <v>0</v>
      </c>
      <c r="E108" s="241">
        <f t="shared" si="47"/>
        <v>0</v>
      </c>
      <c r="F108" s="240">
        <f t="shared" si="47"/>
        <v>0</v>
      </c>
      <c r="G108" s="241">
        <f t="shared" si="47"/>
        <v>0</v>
      </c>
      <c r="H108" s="240">
        <f t="shared" si="47"/>
        <v>0</v>
      </c>
      <c r="I108" s="241">
        <f t="shared" si="47"/>
        <v>0</v>
      </c>
      <c r="J108" s="240">
        <f t="shared" si="47"/>
        <v>0</v>
      </c>
      <c r="K108" s="241">
        <f t="shared" si="47"/>
        <v>0</v>
      </c>
      <c r="L108" s="240">
        <f t="shared" si="47"/>
        <v>0</v>
      </c>
      <c r="M108" s="241">
        <f t="shared" si="47"/>
        <v>0</v>
      </c>
      <c r="N108" s="240">
        <f t="shared" si="47"/>
        <v>0</v>
      </c>
      <c r="O108" s="241">
        <f t="shared" si="47"/>
        <v>0</v>
      </c>
      <c r="P108" s="240">
        <f t="shared" si="47"/>
        <v>0</v>
      </c>
      <c r="Q108" s="241">
        <f t="shared" si="47"/>
        <v>0</v>
      </c>
      <c r="R108" s="240">
        <f t="shared" si="47"/>
        <v>0</v>
      </c>
      <c r="S108" s="241">
        <f t="shared" si="47"/>
        <v>0</v>
      </c>
      <c r="T108" s="240">
        <f t="shared" si="47"/>
        <v>0</v>
      </c>
      <c r="U108" s="241">
        <f t="shared" si="47"/>
        <v>0</v>
      </c>
      <c r="V108" s="240">
        <f t="shared" si="47"/>
        <v>0</v>
      </c>
      <c r="W108" s="241">
        <f t="shared" si="47"/>
        <v>0</v>
      </c>
      <c r="X108" s="240">
        <f t="shared" si="47"/>
        <v>0</v>
      </c>
      <c r="Y108" s="241">
        <f t="shared" si="47"/>
        <v>0</v>
      </c>
      <c r="Z108" s="240">
        <f t="shared" si="47"/>
        <v>0</v>
      </c>
      <c r="AA108" s="242">
        <f t="shared" si="47"/>
        <v>0</v>
      </c>
    </row>
    <row r="109" spans="2:27" ht="12.75">
      <c r="B109" s="208">
        <v>5</v>
      </c>
      <c r="C109" s="209" t="s">
        <v>149</v>
      </c>
      <c r="D109" s="240">
        <f aca="true" t="shared" si="48" ref="D109:AA109">IF(D$62&gt;0,D53/D$62*100,0)</f>
        <v>0</v>
      </c>
      <c r="E109" s="241">
        <f t="shared" si="48"/>
        <v>0</v>
      </c>
      <c r="F109" s="240">
        <f t="shared" si="48"/>
        <v>0</v>
      </c>
      <c r="G109" s="241">
        <f t="shared" si="48"/>
        <v>0</v>
      </c>
      <c r="H109" s="240">
        <f t="shared" si="48"/>
        <v>0</v>
      </c>
      <c r="I109" s="241">
        <f t="shared" si="48"/>
        <v>0</v>
      </c>
      <c r="J109" s="240">
        <f t="shared" si="48"/>
        <v>0</v>
      </c>
      <c r="K109" s="241">
        <f t="shared" si="48"/>
        <v>0</v>
      </c>
      <c r="L109" s="240">
        <f t="shared" si="48"/>
        <v>0</v>
      </c>
      <c r="M109" s="241">
        <f t="shared" si="48"/>
        <v>0</v>
      </c>
      <c r="N109" s="240">
        <f t="shared" si="48"/>
        <v>0</v>
      </c>
      <c r="O109" s="241">
        <f t="shared" si="48"/>
        <v>0</v>
      </c>
      <c r="P109" s="240">
        <f t="shared" si="48"/>
        <v>0</v>
      </c>
      <c r="Q109" s="241">
        <f t="shared" si="48"/>
        <v>0</v>
      </c>
      <c r="R109" s="240">
        <f t="shared" si="48"/>
        <v>0</v>
      </c>
      <c r="S109" s="241">
        <f t="shared" si="48"/>
        <v>0</v>
      </c>
      <c r="T109" s="240">
        <f t="shared" si="48"/>
        <v>0</v>
      </c>
      <c r="U109" s="241">
        <f t="shared" si="48"/>
        <v>0</v>
      </c>
      <c r="V109" s="240">
        <f t="shared" si="48"/>
        <v>0</v>
      </c>
      <c r="W109" s="241">
        <f t="shared" si="48"/>
        <v>0</v>
      </c>
      <c r="X109" s="240">
        <f t="shared" si="48"/>
        <v>0</v>
      </c>
      <c r="Y109" s="241">
        <f t="shared" si="48"/>
        <v>0</v>
      </c>
      <c r="Z109" s="240">
        <f t="shared" si="48"/>
        <v>0</v>
      </c>
      <c r="AA109" s="242">
        <f t="shared" si="48"/>
        <v>0</v>
      </c>
    </row>
    <row r="110" spans="2:27" ht="12.75">
      <c r="B110" s="208">
        <v>6</v>
      </c>
      <c r="C110" s="209" t="s">
        <v>150</v>
      </c>
      <c r="D110" s="240">
        <f aca="true" t="shared" si="49" ref="D110:AA110">IF(D$62&gt;0,D54/D$62*100,0)</f>
        <v>0</v>
      </c>
      <c r="E110" s="241">
        <f t="shared" si="49"/>
        <v>0</v>
      </c>
      <c r="F110" s="240">
        <f t="shared" si="49"/>
        <v>0</v>
      </c>
      <c r="G110" s="241">
        <f t="shared" si="49"/>
        <v>0</v>
      </c>
      <c r="H110" s="240">
        <f t="shared" si="49"/>
        <v>0</v>
      </c>
      <c r="I110" s="241">
        <f t="shared" si="49"/>
        <v>0</v>
      </c>
      <c r="J110" s="240">
        <f t="shared" si="49"/>
        <v>0</v>
      </c>
      <c r="K110" s="241">
        <f t="shared" si="49"/>
        <v>0</v>
      </c>
      <c r="L110" s="240">
        <f t="shared" si="49"/>
        <v>0</v>
      </c>
      <c r="M110" s="241">
        <f t="shared" si="49"/>
        <v>0</v>
      </c>
      <c r="N110" s="240">
        <f t="shared" si="49"/>
        <v>0</v>
      </c>
      <c r="O110" s="241">
        <f t="shared" si="49"/>
        <v>0</v>
      </c>
      <c r="P110" s="240">
        <f t="shared" si="49"/>
        <v>0</v>
      </c>
      <c r="Q110" s="241">
        <f t="shared" si="49"/>
        <v>0</v>
      </c>
      <c r="R110" s="240">
        <f t="shared" si="49"/>
        <v>0</v>
      </c>
      <c r="S110" s="241">
        <f t="shared" si="49"/>
        <v>0</v>
      </c>
      <c r="T110" s="240">
        <f t="shared" si="49"/>
        <v>0</v>
      </c>
      <c r="U110" s="241">
        <f t="shared" si="49"/>
        <v>0</v>
      </c>
      <c r="V110" s="240">
        <f t="shared" si="49"/>
        <v>0</v>
      </c>
      <c r="W110" s="241">
        <f t="shared" si="49"/>
        <v>0</v>
      </c>
      <c r="X110" s="240">
        <f t="shared" si="49"/>
        <v>0</v>
      </c>
      <c r="Y110" s="241">
        <f t="shared" si="49"/>
        <v>0</v>
      </c>
      <c r="Z110" s="240">
        <f t="shared" si="49"/>
        <v>0</v>
      </c>
      <c r="AA110" s="242">
        <f t="shared" si="49"/>
        <v>0</v>
      </c>
    </row>
    <row r="111" spans="2:27" ht="12.75">
      <c r="B111" s="208">
        <v>7</v>
      </c>
      <c r="C111" s="209" t="s">
        <v>151</v>
      </c>
      <c r="D111" s="240">
        <f aca="true" t="shared" si="50" ref="D111:AA111">IF(D$62&gt;0,D55/D$62*100,0)</f>
        <v>0</v>
      </c>
      <c r="E111" s="241">
        <f t="shared" si="50"/>
        <v>0</v>
      </c>
      <c r="F111" s="240">
        <f t="shared" si="50"/>
        <v>0</v>
      </c>
      <c r="G111" s="241">
        <f t="shared" si="50"/>
        <v>0</v>
      </c>
      <c r="H111" s="240">
        <f t="shared" si="50"/>
        <v>0</v>
      </c>
      <c r="I111" s="241">
        <f t="shared" si="50"/>
        <v>0</v>
      </c>
      <c r="J111" s="240">
        <f t="shared" si="50"/>
        <v>0</v>
      </c>
      <c r="K111" s="241">
        <f t="shared" si="50"/>
        <v>0</v>
      </c>
      <c r="L111" s="240">
        <f t="shared" si="50"/>
        <v>0</v>
      </c>
      <c r="M111" s="241">
        <f t="shared" si="50"/>
        <v>0</v>
      </c>
      <c r="N111" s="240">
        <f t="shared" si="50"/>
        <v>0</v>
      </c>
      <c r="O111" s="241">
        <f t="shared" si="50"/>
        <v>0</v>
      </c>
      <c r="P111" s="240">
        <f t="shared" si="50"/>
        <v>0</v>
      </c>
      <c r="Q111" s="241">
        <f t="shared" si="50"/>
        <v>0</v>
      </c>
      <c r="R111" s="240">
        <f t="shared" si="50"/>
        <v>0</v>
      </c>
      <c r="S111" s="241">
        <f t="shared" si="50"/>
        <v>0</v>
      </c>
      <c r="T111" s="240">
        <f t="shared" si="50"/>
        <v>0</v>
      </c>
      <c r="U111" s="241">
        <f t="shared" si="50"/>
        <v>0</v>
      </c>
      <c r="V111" s="240">
        <f t="shared" si="50"/>
        <v>0</v>
      </c>
      <c r="W111" s="241">
        <f t="shared" si="50"/>
        <v>0</v>
      </c>
      <c r="X111" s="240">
        <f t="shared" si="50"/>
        <v>0</v>
      </c>
      <c r="Y111" s="241">
        <f t="shared" si="50"/>
        <v>0</v>
      </c>
      <c r="Z111" s="240">
        <f t="shared" si="50"/>
        <v>0</v>
      </c>
      <c r="AA111" s="242">
        <f t="shared" si="50"/>
        <v>0</v>
      </c>
    </row>
    <row r="112" spans="2:27" ht="12.75">
      <c r="B112" s="208">
        <v>8</v>
      </c>
      <c r="C112" s="209" t="s">
        <v>152</v>
      </c>
      <c r="D112" s="240">
        <f aca="true" t="shared" si="51" ref="D112:AA112">IF(D$62&gt;0,D56/D$62*100,0)</f>
        <v>0</v>
      </c>
      <c r="E112" s="241">
        <f t="shared" si="51"/>
        <v>0</v>
      </c>
      <c r="F112" s="240">
        <f t="shared" si="51"/>
        <v>0</v>
      </c>
      <c r="G112" s="241">
        <f t="shared" si="51"/>
        <v>0</v>
      </c>
      <c r="H112" s="240">
        <f t="shared" si="51"/>
        <v>0</v>
      </c>
      <c r="I112" s="241">
        <f t="shared" si="51"/>
        <v>0</v>
      </c>
      <c r="J112" s="240">
        <f t="shared" si="51"/>
        <v>0</v>
      </c>
      <c r="K112" s="241">
        <f t="shared" si="51"/>
        <v>0</v>
      </c>
      <c r="L112" s="240">
        <f t="shared" si="51"/>
        <v>0</v>
      </c>
      <c r="M112" s="241">
        <f t="shared" si="51"/>
        <v>0</v>
      </c>
      <c r="N112" s="240">
        <f t="shared" si="51"/>
        <v>0</v>
      </c>
      <c r="O112" s="241">
        <f t="shared" si="51"/>
        <v>0</v>
      </c>
      <c r="P112" s="240">
        <f t="shared" si="51"/>
        <v>0</v>
      </c>
      <c r="Q112" s="241">
        <f t="shared" si="51"/>
        <v>0</v>
      </c>
      <c r="R112" s="240">
        <f t="shared" si="51"/>
        <v>0</v>
      </c>
      <c r="S112" s="241">
        <f t="shared" si="51"/>
        <v>0</v>
      </c>
      <c r="T112" s="240">
        <f t="shared" si="51"/>
        <v>0</v>
      </c>
      <c r="U112" s="241">
        <f t="shared" si="51"/>
        <v>0</v>
      </c>
      <c r="V112" s="240">
        <f t="shared" si="51"/>
        <v>0</v>
      </c>
      <c r="W112" s="241">
        <f t="shared" si="51"/>
        <v>0</v>
      </c>
      <c r="X112" s="240">
        <f t="shared" si="51"/>
        <v>0</v>
      </c>
      <c r="Y112" s="241">
        <f t="shared" si="51"/>
        <v>0</v>
      </c>
      <c r="Z112" s="240">
        <f t="shared" si="51"/>
        <v>0</v>
      </c>
      <c r="AA112" s="242">
        <f t="shared" si="51"/>
        <v>0</v>
      </c>
    </row>
    <row r="113" spans="2:27" ht="12.75">
      <c r="B113" s="208">
        <v>9</v>
      </c>
      <c r="C113" s="209" t="s">
        <v>153</v>
      </c>
      <c r="D113" s="240">
        <f aca="true" t="shared" si="52" ref="D113:AA113">IF(D$62&gt;0,D57/D$62*100,0)</f>
        <v>0</v>
      </c>
      <c r="E113" s="241">
        <f t="shared" si="52"/>
        <v>0</v>
      </c>
      <c r="F113" s="240">
        <f t="shared" si="52"/>
        <v>0</v>
      </c>
      <c r="G113" s="241">
        <f t="shared" si="52"/>
        <v>0</v>
      </c>
      <c r="H113" s="240">
        <f t="shared" si="52"/>
        <v>0</v>
      </c>
      <c r="I113" s="241">
        <f t="shared" si="52"/>
        <v>0</v>
      </c>
      <c r="J113" s="240">
        <f t="shared" si="52"/>
        <v>0</v>
      </c>
      <c r="K113" s="241">
        <f t="shared" si="52"/>
        <v>0</v>
      </c>
      <c r="L113" s="240">
        <f t="shared" si="52"/>
        <v>0</v>
      </c>
      <c r="M113" s="241">
        <f t="shared" si="52"/>
        <v>0</v>
      </c>
      <c r="N113" s="240">
        <f t="shared" si="52"/>
        <v>0</v>
      </c>
      <c r="O113" s="241">
        <f t="shared" si="52"/>
        <v>0</v>
      </c>
      <c r="P113" s="240">
        <f t="shared" si="52"/>
        <v>0</v>
      </c>
      <c r="Q113" s="241">
        <f t="shared" si="52"/>
        <v>0</v>
      </c>
      <c r="R113" s="240">
        <f t="shared" si="52"/>
        <v>0</v>
      </c>
      <c r="S113" s="241">
        <f t="shared" si="52"/>
        <v>0</v>
      </c>
      <c r="T113" s="240">
        <f t="shared" si="52"/>
        <v>0</v>
      </c>
      <c r="U113" s="241">
        <f t="shared" si="52"/>
        <v>0</v>
      </c>
      <c r="V113" s="240">
        <f t="shared" si="52"/>
        <v>0</v>
      </c>
      <c r="W113" s="241">
        <f t="shared" si="52"/>
        <v>0</v>
      </c>
      <c r="X113" s="240">
        <f t="shared" si="52"/>
        <v>0</v>
      </c>
      <c r="Y113" s="241">
        <f t="shared" si="52"/>
        <v>0</v>
      </c>
      <c r="Z113" s="240">
        <f t="shared" si="52"/>
        <v>0</v>
      </c>
      <c r="AA113" s="242">
        <f t="shared" si="52"/>
        <v>0</v>
      </c>
    </row>
    <row r="114" spans="2:27" ht="12.75">
      <c r="B114" s="208">
        <v>10</v>
      </c>
      <c r="C114" s="209" t="s">
        <v>154</v>
      </c>
      <c r="D114" s="240">
        <f aca="true" t="shared" si="53" ref="D114:AA114">IF(D$62&gt;0,D58/D$62*100,0)</f>
        <v>0</v>
      </c>
      <c r="E114" s="241">
        <f t="shared" si="53"/>
        <v>0</v>
      </c>
      <c r="F114" s="240">
        <f t="shared" si="53"/>
        <v>0</v>
      </c>
      <c r="G114" s="241">
        <f t="shared" si="53"/>
        <v>0</v>
      </c>
      <c r="H114" s="240">
        <f t="shared" si="53"/>
        <v>0</v>
      </c>
      <c r="I114" s="241">
        <f t="shared" si="53"/>
        <v>0</v>
      </c>
      <c r="J114" s="240">
        <f t="shared" si="53"/>
        <v>0</v>
      </c>
      <c r="K114" s="241">
        <f t="shared" si="53"/>
        <v>0</v>
      </c>
      <c r="L114" s="240">
        <f t="shared" si="53"/>
        <v>0</v>
      </c>
      <c r="M114" s="241">
        <f t="shared" si="53"/>
        <v>0</v>
      </c>
      <c r="N114" s="240">
        <f t="shared" si="53"/>
        <v>0</v>
      </c>
      <c r="O114" s="241">
        <f t="shared" si="53"/>
        <v>0</v>
      </c>
      <c r="P114" s="240">
        <f t="shared" si="53"/>
        <v>0</v>
      </c>
      <c r="Q114" s="241">
        <f t="shared" si="53"/>
        <v>0</v>
      </c>
      <c r="R114" s="240">
        <f t="shared" si="53"/>
        <v>0</v>
      </c>
      <c r="S114" s="241">
        <f t="shared" si="53"/>
        <v>0</v>
      </c>
      <c r="T114" s="240">
        <f t="shared" si="53"/>
        <v>0</v>
      </c>
      <c r="U114" s="241">
        <f t="shared" si="53"/>
        <v>0</v>
      </c>
      <c r="V114" s="240">
        <f t="shared" si="53"/>
        <v>0</v>
      </c>
      <c r="W114" s="241">
        <f t="shared" si="53"/>
        <v>0</v>
      </c>
      <c r="X114" s="240">
        <f t="shared" si="53"/>
        <v>0</v>
      </c>
      <c r="Y114" s="241">
        <f t="shared" si="53"/>
        <v>0</v>
      </c>
      <c r="Z114" s="240">
        <f t="shared" si="53"/>
        <v>0</v>
      </c>
      <c r="AA114" s="242">
        <f t="shared" si="53"/>
        <v>0</v>
      </c>
    </row>
    <row r="115" spans="2:27" ht="12.75">
      <c r="B115" s="208">
        <v>11</v>
      </c>
      <c r="C115" s="209" t="s">
        <v>155</v>
      </c>
      <c r="D115" s="240">
        <f aca="true" t="shared" si="54" ref="D115:AA115">IF(D$62&gt;0,D59/D$62*100,0)</f>
        <v>0</v>
      </c>
      <c r="E115" s="241">
        <f t="shared" si="54"/>
        <v>0</v>
      </c>
      <c r="F115" s="240">
        <f t="shared" si="54"/>
        <v>0</v>
      </c>
      <c r="G115" s="241">
        <f t="shared" si="54"/>
        <v>0</v>
      </c>
      <c r="H115" s="240">
        <f t="shared" si="54"/>
        <v>0</v>
      </c>
      <c r="I115" s="241">
        <f t="shared" si="54"/>
        <v>0</v>
      </c>
      <c r="J115" s="240">
        <f t="shared" si="54"/>
        <v>0</v>
      </c>
      <c r="K115" s="241">
        <f t="shared" si="54"/>
        <v>0</v>
      </c>
      <c r="L115" s="240">
        <f t="shared" si="54"/>
        <v>0</v>
      </c>
      <c r="M115" s="241">
        <f t="shared" si="54"/>
        <v>0</v>
      </c>
      <c r="N115" s="240">
        <f t="shared" si="54"/>
        <v>0</v>
      </c>
      <c r="O115" s="241">
        <f t="shared" si="54"/>
        <v>0</v>
      </c>
      <c r="P115" s="240">
        <f t="shared" si="54"/>
        <v>0</v>
      </c>
      <c r="Q115" s="241">
        <f t="shared" si="54"/>
        <v>0</v>
      </c>
      <c r="R115" s="240">
        <f t="shared" si="54"/>
        <v>0</v>
      </c>
      <c r="S115" s="241">
        <f t="shared" si="54"/>
        <v>0</v>
      </c>
      <c r="T115" s="240">
        <f t="shared" si="54"/>
        <v>0</v>
      </c>
      <c r="U115" s="241">
        <f t="shared" si="54"/>
        <v>0</v>
      </c>
      <c r="V115" s="240">
        <f t="shared" si="54"/>
        <v>0</v>
      </c>
      <c r="W115" s="241">
        <f t="shared" si="54"/>
        <v>0</v>
      </c>
      <c r="X115" s="240">
        <f t="shared" si="54"/>
        <v>0</v>
      </c>
      <c r="Y115" s="241">
        <f t="shared" si="54"/>
        <v>0</v>
      </c>
      <c r="Z115" s="240">
        <f t="shared" si="54"/>
        <v>0</v>
      </c>
      <c r="AA115" s="242">
        <f t="shared" si="54"/>
        <v>0</v>
      </c>
    </row>
    <row r="116" spans="2:27" ht="12.75">
      <c r="B116" s="208">
        <v>12</v>
      </c>
      <c r="C116" s="209" t="s">
        <v>156</v>
      </c>
      <c r="D116" s="240">
        <f aca="true" t="shared" si="55" ref="D116:AA116">IF(D$62&gt;0,D60/D$62*100,0)</f>
        <v>0</v>
      </c>
      <c r="E116" s="241">
        <f t="shared" si="55"/>
        <v>0</v>
      </c>
      <c r="F116" s="240">
        <f t="shared" si="55"/>
        <v>0</v>
      </c>
      <c r="G116" s="241">
        <f t="shared" si="55"/>
        <v>0</v>
      </c>
      <c r="H116" s="240">
        <f t="shared" si="55"/>
        <v>0</v>
      </c>
      <c r="I116" s="241">
        <f t="shared" si="55"/>
        <v>0</v>
      </c>
      <c r="J116" s="240">
        <f t="shared" si="55"/>
        <v>0</v>
      </c>
      <c r="K116" s="241">
        <f t="shared" si="55"/>
        <v>0</v>
      </c>
      <c r="L116" s="240">
        <f t="shared" si="55"/>
        <v>0</v>
      </c>
      <c r="M116" s="241">
        <f t="shared" si="55"/>
        <v>0</v>
      </c>
      <c r="N116" s="240">
        <f t="shared" si="55"/>
        <v>0</v>
      </c>
      <c r="O116" s="241">
        <f t="shared" si="55"/>
        <v>0</v>
      </c>
      <c r="P116" s="240">
        <f t="shared" si="55"/>
        <v>0</v>
      </c>
      <c r="Q116" s="241">
        <f t="shared" si="55"/>
        <v>0</v>
      </c>
      <c r="R116" s="240">
        <f t="shared" si="55"/>
        <v>0</v>
      </c>
      <c r="S116" s="241">
        <f t="shared" si="55"/>
        <v>0</v>
      </c>
      <c r="T116" s="240">
        <f t="shared" si="55"/>
        <v>0</v>
      </c>
      <c r="U116" s="241">
        <f t="shared" si="55"/>
        <v>0</v>
      </c>
      <c r="V116" s="240">
        <f t="shared" si="55"/>
        <v>0</v>
      </c>
      <c r="W116" s="241">
        <f t="shared" si="55"/>
        <v>0</v>
      </c>
      <c r="X116" s="240">
        <f t="shared" si="55"/>
        <v>0</v>
      </c>
      <c r="Y116" s="241">
        <f t="shared" si="55"/>
        <v>0</v>
      </c>
      <c r="Z116" s="240">
        <f t="shared" si="55"/>
        <v>0</v>
      </c>
      <c r="AA116" s="242">
        <f t="shared" si="55"/>
        <v>0</v>
      </c>
    </row>
    <row r="117" spans="2:27" ht="12.75">
      <c r="B117" s="213">
        <v>13</v>
      </c>
      <c r="C117" s="214">
        <v>1600</v>
      </c>
      <c r="D117" s="243">
        <f aca="true" t="shared" si="56" ref="D117:AA117">IF(D$62&gt;0,D61/D$62*100,0)</f>
        <v>0</v>
      </c>
      <c r="E117" s="244">
        <f t="shared" si="56"/>
        <v>0</v>
      </c>
      <c r="F117" s="243">
        <f t="shared" si="56"/>
        <v>0</v>
      </c>
      <c r="G117" s="244">
        <f t="shared" si="56"/>
        <v>0</v>
      </c>
      <c r="H117" s="243">
        <f t="shared" si="56"/>
        <v>0</v>
      </c>
      <c r="I117" s="244">
        <f t="shared" si="56"/>
        <v>0</v>
      </c>
      <c r="J117" s="243">
        <f t="shared" si="56"/>
        <v>0</v>
      </c>
      <c r="K117" s="244">
        <f t="shared" si="56"/>
        <v>0</v>
      </c>
      <c r="L117" s="243">
        <f t="shared" si="56"/>
        <v>0</v>
      </c>
      <c r="M117" s="244">
        <f t="shared" si="56"/>
        <v>0</v>
      </c>
      <c r="N117" s="243">
        <f t="shared" si="56"/>
        <v>0</v>
      </c>
      <c r="O117" s="244">
        <f t="shared" si="56"/>
        <v>0</v>
      </c>
      <c r="P117" s="243">
        <f t="shared" si="56"/>
        <v>0</v>
      </c>
      <c r="Q117" s="244">
        <f t="shared" si="56"/>
        <v>0</v>
      </c>
      <c r="R117" s="243">
        <f t="shared" si="56"/>
        <v>0</v>
      </c>
      <c r="S117" s="244">
        <f t="shared" si="56"/>
        <v>0</v>
      </c>
      <c r="T117" s="243">
        <f t="shared" si="56"/>
        <v>0</v>
      </c>
      <c r="U117" s="244">
        <f t="shared" si="56"/>
        <v>0</v>
      </c>
      <c r="V117" s="243">
        <f t="shared" si="56"/>
        <v>0</v>
      </c>
      <c r="W117" s="244">
        <f t="shared" si="56"/>
        <v>0</v>
      </c>
      <c r="X117" s="243">
        <f t="shared" si="56"/>
        <v>0</v>
      </c>
      <c r="Y117" s="244">
        <f t="shared" si="56"/>
        <v>0</v>
      </c>
      <c r="Z117" s="243">
        <f t="shared" si="56"/>
        <v>0</v>
      </c>
      <c r="AA117" s="245">
        <f t="shared" si="56"/>
        <v>0</v>
      </c>
    </row>
    <row r="118" spans="2:27" ht="13.5" thickBot="1">
      <c r="B118" s="232"/>
      <c r="C118" s="233" t="s">
        <v>89</v>
      </c>
      <c r="D118" s="247">
        <f aca="true" t="shared" si="57" ref="D118:AA118">SUM(D105:D117)</f>
        <v>0</v>
      </c>
      <c r="E118" s="235">
        <f t="shared" si="57"/>
        <v>0</v>
      </c>
      <c r="F118" s="247">
        <f t="shared" si="57"/>
        <v>0</v>
      </c>
      <c r="G118" s="235">
        <f t="shared" si="57"/>
        <v>0</v>
      </c>
      <c r="H118" s="247">
        <f t="shared" si="57"/>
        <v>0</v>
      </c>
      <c r="I118" s="235">
        <f t="shared" si="57"/>
        <v>0</v>
      </c>
      <c r="J118" s="247">
        <f t="shared" si="57"/>
        <v>0</v>
      </c>
      <c r="K118" s="235">
        <f t="shared" si="57"/>
        <v>0</v>
      </c>
      <c r="L118" s="247">
        <f t="shared" si="57"/>
        <v>0</v>
      </c>
      <c r="M118" s="235">
        <f t="shared" si="57"/>
        <v>0</v>
      </c>
      <c r="N118" s="247">
        <f t="shared" si="57"/>
        <v>0</v>
      </c>
      <c r="O118" s="235">
        <f t="shared" si="57"/>
        <v>0</v>
      </c>
      <c r="P118" s="247">
        <f t="shared" si="57"/>
        <v>0</v>
      </c>
      <c r="Q118" s="235">
        <f t="shared" si="57"/>
        <v>0</v>
      </c>
      <c r="R118" s="247">
        <f t="shared" si="57"/>
        <v>0</v>
      </c>
      <c r="S118" s="235">
        <f t="shared" si="57"/>
        <v>0</v>
      </c>
      <c r="T118" s="247">
        <f t="shared" si="57"/>
        <v>0</v>
      </c>
      <c r="U118" s="235">
        <f t="shared" si="57"/>
        <v>0</v>
      </c>
      <c r="V118" s="247">
        <f t="shared" si="57"/>
        <v>0</v>
      </c>
      <c r="W118" s="235">
        <f t="shared" si="57"/>
        <v>0</v>
      </c>
      <c r="X118" s="247">
        <f t="shared" si="57"/>
        <v>0</v>
      </c>
      <c r="Y118" s="235">
        <f t="shared" si="57"/>
        <v>0</v>
      </c>
      <c r="Z118" s="247">
        <f t="shared" si="57"/>
        <v>0</v>
      </c>
      <c r="AA118" s="236">
        <f t="shared" si="57"/>
        <v>0</v>
      </c>
    </row>
    <row r="119" ht="13.5" thickTop="1"/>
  </sheetData>
  <sheetProtection/>
  <mergeCells count="100">
    <mergeCell ref="J103:K103"/>
    <mergeCell ref="L103:M103"/>
    <mergeCell ref="B102:AA102"/>
    <mergeCell ref="B103:B104"/>
    <mergeCell ref="B85:B86"/>
    <mergeCell ref="Z103:AA103"/>
    <mergeCell ref="R103:S103"/>
    <mergeCell ref="T103:U103"/>
    <mergeCell ref="X103:Y103"/>
    <mergeCell ref="V103:W103"/>
    <mergeCell ref="Z85:AA85"/>
    <mergeCell ref="B101:AA101"/>
    <mergeCell ref="F103:G103"/>
    <mergeCell ref="R85:S85"/>
    <mergeCell ref="H67:I67"/>
    <mergeCell ref="P85:Q85"/>
    <mergeCell ref="L67:M67"/>
    <mergeCell ref="B84:AA84"/>
    <mergeCell ref="H103:I103"/>
    <mergeCell ref="X85:Y85"/>
    <mergeCell ref="N103:O103"/>
    <mergeCell ref="P103:Q103"/>
    <mergeCell ref="D67:E67"/>
    <mergeCell ref="P67:Q67"/>
    <mergeCell ref="R67:S67"/>
    <mergeCell ref="N85:O85"/>
    <mergeCell ref="D103:E103"/>
    <mergeCell ref="J85:K85"/>
    <mergeCell ref="B83:AA83"/>
    <mergeCell ref="V85:W85"/>
    <mergeCell ref="X67:Y67"/>
    <mergeCell ref="B64:AA64"/>
    <mergeCell ref="N67:O67"/>
    <mergeCell ref="B67:B68"/>
    <mergeCell ref="T67:U67"/>
    <mergeCell ref="Z67:AA67"/>
    <mergeCell ref="V67:W67"/>
    <mergeCell ref="B66:AA66"/>
    <mergeCell ref="T85:U85"/>
    <mergeCell ref="F85:G85"/>
    <mergeCell ref="L85:M85"/>
    <mergeCell ref="D85:E85"/>
    <mergeCell ref="J67:K67"/>
    <mergeCell ref="F67:G67"/>
    <mergeCell ref="H85:I85"/>
    <mergeCell ref="F47:G47"/>
    <mergeCell ref="D29:E29"/>
    <mergeCell ref="Z11:AA11"/>
    <mergeCell ref="X47:Y47"/>
    <mergeCell ref="N47:O47"/>
    <mergeCell ref="F11:G11"/>
    <mergeCell ref="Z47:AA47"/>
    <mergeCell ref="D47:E47"/>
    <mergeCell ref="X11:Y11"/>
    <mergeCell ref="D11:E11"/>
    <mergeCell ref="R47:S47"/>
    <mergeCell ref="B28:AA28"/>
    <mergeCell ref="J11:K11"/>
    <mergeCell ref="B46:AA46"/>
    <mergeCell ref="T47:U47"/>
    <mergeCell ref="J47:K47"/>
    <mergeCell ref="L47:M47"/>
    <mergeCell ref="V47:W47"/>
    <mergeCell ref="B47:B48"/>
    <mergeCell ref="B45:AA45"/>
    <mergeCell ref="N11:O11"/>
    <mergeCell ref="J29:K29"/>
    <mergeCell ref="V29:W29"/>
    <mergeCell ref="B27:AA27"/>
    <mergeCell ref="X29:Y29"/>
    <mergeCell ref="Z29:AA29"/>
    <mergeCell ref="P47:Q47"/>
    <mergeCell ref="L29:M29"/>
    <mergeCell ref="V11:W11"/>
    <mergeCell ref="H11:I11"/>
    <mergeCell ref="B11:B12"/>
    <mergeCell ref="L11:M11"/>
    <mergeCell ref="H29:I29"/>
    <mergeCell ref="F29:G29"/>
    <mergeCell ref="B29:B30"/>
    <mergeCell ref="P11:Q11"/>
    <mergeCell ref="J9:K9"/>
    <mergeCell ref="H47:I47"/>
    <mergeCell ref="B7:AA7"/>
    <mergeCell ref="N29:O29"/>
    <mergeCell ref="P29:Q29"/>
    <mergeCell ref="R29:S29"/>
    <mergeCell ref="T29:U29"/>
    <mergeCell ref="R11:S11"/>
    <mergeCell ref="T11:U11"/>
    <mergeCell ref="B10:AA10"/>
    <mergeCell ref="AC48:AF48"/>
    <mergeCell ref="AC49:AF49"/>
    <mergeCell ref="AC50:AF50"/>
    <mergeCell ref="AC12:AF12"/>
    <mergeCell ref="AC13:AF13"/>
    <mergeCell ref="AC14:AF14"/>
    <mergeCell ref="AC30:AF30"/>
    <mergeCell ref="AC31:AF31"/>
    <mergeCell ref="AC32:AF32"/>
  </mergeCells>
  <printOptions horizontalCentered="1" verticalCentered="1"/>
  <pageMargins left="0.2755905511811024" right="0.2755905511811024" top="0.1968503937007874" bottom="0.15748031496062992" header="0.15748031496062992" footer="0.15748031496062992"/>
  <pageSetup fitToHeight="2" horizontalDpi="600" verticalDpi="600" orientation="landscape" paperSize="9" scale="60" r:id="rId1"/>
  <headerFooter alignWithMargins="0">
    <oddFooter>&amp;CСтрана &amp;P од &amp;N</oddFooter>
  </headerFooter>
  <rowBreaks count="1" manualBreakCount="1">
    <brk id="63" min="1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9.7109375" style="0" customWidth="1"/>
    <col min="3" max="26" width="5.7109375" style="0" customWidth="1"/>
    <col min="27" max="30" width="8.7109375" style="0" customWidth="1"/>
    <col min="31" max="31" width="1.7109375" style="70" customWidth="1"/>
    <col min="32" max="34" width="10.7109375" style="70" customWidth="1"/>
    <col min="35" max="227" width="9.140625" style="70" customWidth="1"/>
  </cols>
  <sheetData>
    <row r="1" spans="1:30" ht="12.75">
      <c r="A1" s="11" t="s">
        <v>24</v>
      </c>
      <c r="B1" s="12"/>
      <c r="C1" s="11"/>
      <c r="D1" s="1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12.75">
      <c r="A2" s="11"/>
      <c r="B2" s="12"/>
      <c r="C2" s="11"/>
      <c r="D2" s="1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2.75">
      <c r="A3" s="9"/>
      <c r="B3" s="9" t="str">
        <f>+CONCATENATE('Poc.strana'!$A$22," ",'Poc.strana'!$C$22)</f>
        <v>Назив енергетског субјекта: </v>
      </c>
      <c r="C3" s="9"/>
      <c r="D3" s="1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12.75">
      <c r="A4" s="9"/>
      <c r="B4" s="9" t="str">
        <f>+CONCATENATE('Poc.strana'!$A$35," ",'Poc.strana'!$C$35)</f>
        <v>Датум обраде: </v>
      </c>
      <c r="C4" s="9"/>
      <c r="D4" s="10"/>
      <c r="E4" s="70"/>
      <c r="F4" s="7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2:30" ht="12.7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2:30" ht="12.7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2:30" ht="12.75">
      <c r="B7" s="437" t="str">
        <f>CONCATENATE("Табела ЕТ-4-16. ОСТВАРЕНЕ СРЕДЊЕ САТНЕ СНАГЕ И ДНЕВНЕ ТЕМПЕРАТУРЕ У "," ",'Poc.strana'!C25,". ГОДИНИ")</f>
        <v>Табела ЕТ-4-16. ОСТВАРЕНЕ СРЕДЊЕ САТНЕ СНАГЕ И ДНЕВНЕ ТЕМПЕРАТУРЕ У  2022. ГОДИНИ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</row>
    <row r="8" spans="2:30" ht="12.75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2:30" ht="13.5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2:34" ht="13.5" thickTop="1">
      <c r="B10" s="442" t="s">
        <v>91</v>
      </c>
      <c r="C10" s="439" t="s">
        <v>99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45"/>
      <c r="AA10" s="67" t="s">
        <v>92</v>
      </c>
      <c r="AB10" s="439" t="s">
        <v>93</v>
      </c>
      <c r="AC10" s="433"/>
      <c r="AD10" s="434"/>
      <c r="AE10" s="288"/>
      <c r="AF10" s="433" t="s">
        <v>161</v>
      </c>
      <c r="AG10" s="433"/>
      <c r="AH10" s="434"/>
    </row>
    <row r="11" spans="2:34" ht="12.75">
      <c r="B11" s="443"/>
      <c r="C11" s="440">
        <v>1</v>
      </c>
      <c r="D11" s="431">
        <f aca="true" t="shared" si="0" ref="D11:Z11">C11+1</f>
        <v>2</v>
      </c>
      <c r="E11" s="431">
        <f t="shared" si="0"/>
        <v>3</v>
      </c>
      <c r="F11" s="431">
        <f t="shared" si="0"/>
        <v>4</v>
      </c>
      <c r="G11" s="431">
        <f t="shared" si="0"/>
        <v>5</v>
      </c>
      <c r="H11" s="431">
        <f t="shared" si="0"/>
        <v>6</v>
      </c>
      <c r="I11" s="431">
        <f t="shared" si="0"/>
        <v>7</v>
      </c>
      <c r="J11" s="431">
        <f t="shared" si="0"/>
        <v>8</v>
      </c>
      <c r="K11" s="431">
        <f t="shared" si="0"/>
        <v>9</v>
      </c>
      <c r="L11" s="431">
        <f t="shared" si="0"/>
        <v>10</v>
      </c>
      <c r="M11" s="431">
        <f t="shared" si="0"/>
        <v>11</v>
      </c>
      <c r="N11" s="431">
        <f t="shared" si="0"/>
        <v>12</v>
      </c>
      <c r="O11" s="431">
        <f t="shared" si="0"/>
        <v>13</v>
      </c>
      <c r="P11" s="431">
        <f t="shared" si="0"/>
        <v>14</v>
      </c>
      <c r="Q11" s="431">
        <f t="shared" si="0"/>
        <v>15</v>
      </c>
      <c r="R11" s="431">
        <f t="shared" si="0"/>
        <v>16</v>
      </c>
      <c r="S11" s="431">
        <f t="shared" si="0"/>
        <v>17</v>
      </c>
      <c r="T11" s="431">
        <f t="shared" si="0"/>
        <v>18</v>
      </c>
      <c r="U11" s="431">
        <f t="shared" si="0"/>
        <v>19</v>
      </c>
      <c r="V11" s="431">
        <f t="shared" si="0"/>
        <v>20</v>
      </c>
      <c r="W11" s="431">
        <f t="shared" si="0"/>
        <v>21</v>
      </c>
      <c r="X11" s="431">
        <f t="shared" si="0"/>
        <v>22</v>
      </c>
      <c r="Y11" s="431">
        <f t="shared" si="0"/>
        <v>23</v>
      </c>
      <c r="Z11" s="435">
        <f t="shared" si="0"/>
        <v>24</v>
      </c>
      <c r="AA11" s="68" t="s">
        <v>94</v>
      </c>
      <c r="AB11" s="84" t="s">
        <v>95</v>
      </c>
      <c r="AC11" s="85" t="s">
        <v>96</v>
      </c>
      <c r="AD11" s="88" t="s">
        <v>97</v>
      </c>
      <c r="AE11" s="288"/>
      <c r="AF11" s="286" t="s">
        <v>162</v>
      </c>
      <c r="AG11" s="85" t="s">
        <v>163</v>
      </c>
      <c r="AH11" s="88" t="s">
        <v>164</v>
      </c>
    </row>
    <row r="12" spans="2:34" ht="12.75">
      <c r="B12" s="444"/>
      <c r="C12" s="441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6"/>
      <c r="AA12" s="69" t="s">
        <v>90</v>
      </c>
      <c r="AB12" s="86" t="s">
        <v>100</v>
      </c>
      <c r="AC12" s="87" t="s">
        <v>100</v>
      </c>
      <c r="AD12" s="89" t="s">
        <v>100</v>
      </c>
      <c r="AE12" s="288"/>
      <c r="AF12" s="287" t="s">
        <v>165</v>
      </c>
      <c r="AG12" s="87" t="s">
        <v>165</v>
      </c>
      <c r="AH12" s="89" t="s">
        <v>166</v>
      </c>
    </row>
    <row r="13" spans="2:35" ht="13.5" thickBot="1"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1"/>
      <c r="AA13" s="82">
        <f aca="true" t="shared" si="1" ref="AA13:AA76">SUM(C13:Z13)</f>
        <v>0</v>
      </c>
      <c r="AB13" s="125"/>
      <c r="AC13" s="126"/>
      <c r="AD13" s="127"/>
      <c r="AE13" s="288"/>
      <c r="AF13" s="289">
        <f>MAX(C13:Z378)</f>
        <v>0</v>
      </c>
      <c r="AG13" s="290">
        <f>MIN(C13:Z378)</f>
        <v>0</v>
      </c>
      <c r="AH13" s="291">
        <f>MAX(AA13:AA378)</f>
        <v>0</v>
      </c>
      <c r="AI13" s="292"/>
    </row>
    <row r="14" spans="2:30" ht="13.5" thickTop="1">
      <c r="B14" s="156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  <c r="AA14" s="160">
        <f t="shared" si="1"/>
        <v>0</v>
      </c>
      <c r="AB14" s="161"/>
      <c r="AC14" s="162"/>
      <c r="AD14" s="163"/>
    </row>
    <row r="15" spans="2:30" ht="12.75">
      <c r="B15" s="156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A15" s="160">
        <f t="shared" si="1"/>
        <v>0</v>
      </c>
      <c r="AB15" s="161"/>
      <c r="AC15" s="162"/>
      <c r="AD15" s="163"/>
    </row>
    <row r="16" spans="2:30" ht="12.75">
      <c r="B16" s="156"/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  <c r="AA16" s="160">
        <f t="shared" si="1"/>
        <v>0</v>
      </c>
      <c r="AB16" s="161"/>
      <c r="AC16" s="162"/>
      <c r="AD16" s="163"/>
    </row>
    <row r="17" spans="2:30" ht="12.75">
      <c r="B17" s="156"/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  <c r="AA17" s="160">
        <f t="shared" si="1"/>
        <v>0</v>
      </c>
      <c r="AB17" s="161"/>
      <c r="AC17" s="162"/>
      <c r="AD17" s="163"/>
    </row>
    <row r="18" spans="2:30" ht="12.75">
      <c r="B18" s="156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 s="160">
        <f t="shared" si="1"/>
        <v>0</v>
      </c>
      <c r="AB18" s="161"/>
      <c r="AC18" s="162"/>
      <c r="AD18" s="163"/>
    </row>
    <row r="19" spans="2:30" ht="12.75">
      <c r="B19" s="156"/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9"/>
      <c r="AA19" s="160">
        <f t="shared" si="1"/>
        <v>0</v>
      </c>
      <c r="AB19" s="161"/>
      <c r="AC19" s="162"/>
      <c r="AD19" s="163"/>
    </row>
    <row r="20" spans="2:30" ht="12.75">
      <c r="B20" s="156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  <c r="AA20" s="160">
        <f t="shared" si="1"/>
        <v>0</v>
      </c>
      <c r="AB20" s="161"/>
      <c r="AC20" s="162"/>
      <c r="AD20" s="163"/>
    </row>
    <row r="21" spans="2:30" ht="12.75">
      <c r="B21" s="156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9"/>
      <c r="AA21" s="160">
        <f t="shared" si="1"/>
        <v>0</v>
      </c>
      <c r="AB21" s="161"/>
      <c r="AC21" s="162"/>
      <c r="AD21" s="163"/>
    </row>
    <row r="22" spans="2:30" ht="12.75">
      <c r="B22" s="156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9"/>
      <c r="AA22" s="160">
        <f t="shared" si="1"/>
        <v>0</v>
      </c>
      <c r="AB22" s="161"/>
      <c r="AC22" s="162"/>
      <c r="AD22" s="163"/>
    </row>
    <row r="23" spans="2:30" ht="12.75">
      <c r="B23" s="156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9"/>
      <c r="AA23" s="160">
        <f t="shared" si="1"/>
        <v>0</v>
      </c>
      <c r="AB23" s="161"/>
      <c r="AC23" s="162"/>
      <c r="AD23" s="163"/>
    </row>
    <row r="24" spans="2:30" ht="12.75">
      <c r="B24" s="156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160">
        <f t="shared" si="1"/>
        <v>0</v>
      </c>
      <c r="AB24" s="161"/>
      <c r="AC24" s="162"/>
      <c r="AD24" s="163"/>
    </row>
    <row r="25" spans="2:30" ht="12.75">
      <c r="B25" s="156"/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9"/>
      <c r="AA25" s="160">
        <f t="shared" si="1"/>
        <v>0</v>
      </c>
      <c r="AB25" s="161"/>
      <c r="AC25" s="162"/>
      <c r="AD25" s="163"/>
    </row>
    <row r="26" spans="2:30" ht="12.75">
      <c r="B26" s="156"/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9"/>
      <c r="AA26" s="160">
        <f t="shared" si="1"/>
        <v>0</v>
      </c>
      <c r="AB26" s="161"/>
      <c r="AC26" s="162"/>
      <c r="AD26" s="163"/>
    </row>
    <row r="27" spans="2:30" ht="12.75">
      <c r="B27" s="156"/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9"/>
      <c r="AA27" s="160">
        <f t="shared" si="1"/>
        <v>0</v>
      </c>
      <c r="AB27" s="161"/>
      <c r="AC27" s="162"/>
      <c r="AD27" s="163"/>
    </row>
    <row r="28" spans="2:30" ht="12.75"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60">
        <f t="shared" si="1"/>
        <v>0</v>
      </c>
      <c r="AB28" s="161"/>
      <c r="AC28" s="162"/>
      <c r="AD28" s="163"/>
    </row>
    <row r="29" spans="2:30" ht="12.75">
      <c r="B29" s="156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160">
        <f t="shared" si="1"/>
        <v>0</v>
      </c>
      <c r="AB29" s="161"/>
      <c r="AC29" s="162"/>
      <c r="AD29" s="163"/>
    </row>
    <row r="30" spans="2:30" ht="12.75">
      <c r="B30" s="156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9"/>
      <c r="AA30" s="160">
        <f t="shared" si="1"/>
        <v>0</v>
      </c>
      <c r="AB30" s="161"/>
      <c r="AC30" s="162"/>
      <c r="AD30" s="163"/>
    </row>
    <row r="31" spans="2:30" ht="12.75">
      <c r="B31" s="156"/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9"/>
      <c r="AA31" s="160">
        <f t="shared" si="1"/>
        <v>0</v>
      </c>
      <c r="AB31" s="161"/>
      <c r="AC31" s="162"/>
      <c r="AD31" s="163"/>
    </row>
    <row r="32" spans="2:30" ht="12.75">
      <c r="B32" s="156"/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60">
        <f t="shared" si="1"/>
        <v>0</v>
      </c>
      <c r="AB32" s="161"/>
      <c r="AC32" s="162"/>
      <c r="AD32" s="163"/>
    </row>
    <row r="33" spans="2:30" ht="12.75">
      <c r="B33" s="156"/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60">
        <f t="shared" si="1"/>
        <v>0</v>
      </c>
      <c r="AB33" s="161"/>
      <c r="AC33" s="162"/>
      <c r="AD33" s="163"/>
    </row>
    <row r="34" spans="2:30" ht="12.75">
      <c r="B34" s="156"/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9"/>
      <c r="AA34" s="160">
        <f t="shared" si="1"/>
        <v>0</v>
      </c>
      <c r="AB34" s="161"/>
      <c r="AC34" s="162"/>
      <c r="AD34" s="163"/>
    </row>
    <row r="35" spans="2:30" ht="12.75">
      <c r="B35" s="156"/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9"/>
      <c r="AA35" s="160">
        <f t="shared" si="1"/>
        <v>0</v>
      </c>
      <c r="AB35" s="161"/>
      <c r="AC35" s="162"/>
      <c r="AD35" s="163"/>
    </row>
    <row r="36" spans="2:30" ht="12.75">
      <c r="B36" s="156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160">
        <f t="shared" si="1"/>
        <v>0</v>
      </c>
      <c r="AB36" s="161"/>
      <c r="AC36" s="162"/>
      <c r="AD36" s="163"/>
    </row>
    <row r="37" spans="2:30" ht="12.75">
      <c r="B37" s="156"/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9"/>
      <c r="AA37" s="160">
        <f t="shared" si="1"/>
        <v>0</v>
      </c>
      <c r="AB37" s="161"/>
      <c r="AC37" s="162"/>
      <c r="AD37" s="163"/>
    </row>
    <row r="38" spans="2:30" ht="12.75">
      <c r="B38" s="156"/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9"/>
      <c r="AA38" s="160">
        <f t="shared" si="1"/>
        <v>0</v>
      </c>
      <c r="AB38" s="161"/>
      <c r="AC38" s="162"/>
      <c r="AD38" s="163"/>
    </row>
    <row r="39" spans="2:30" ht="12.75">
      <c r="B39" s="156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9"/>
      <c r="AA39" s="160">
        <f t="shared" si="1"/>
        <v>0</v>
      </c>
      <c r="AB39" s="161"/>
      <c r="AC39" s="162"/>
      <c r="AD39" s="163"/>
    </row>
    <row r="40" spans="2:30" ht="12.75">
      <c r="B40" s="156"/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9"/>
      <c r="AA40" s="160">
        <f t="shared" si="1"/>
        <v>0</v>
      </c>
      <c r="AB40" s="161"/>
      <c r="AC40" s="162"/>
      <c r="AD40" s="163"/>
    </row>
    <row r="41" spans="2:30" ht="12.75">
      <c r="B41" s="156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9"/>
      <c r="AA41" s="160">
        <f t="shared" si="1"/>
        <v>0</v>
      </c>
      <c r="AB41" s="161"/>
      <c r="AC41" s="162"/>
      <c r="AD41" s="163"/>
    </row>
    <row r="42" spans="2:30" ht="12.75">
      <c r="B42" s="156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9"/>
      <c r="AA42" s="160">
        <f t="shared" si="1"/>
        <v>0</v>
      </c>
      <c r="AB42" s="161"/>
      <c r="AC42" s="162"/>
      <c r="AD42" s="163"/>
    </row>
    <row r="43" spans="2:30" ht="12.75">
      <c r="B43" s="156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160">
        <f t="shared" si="1"/>
        <v>0</v>
      </c>
      <c r="AB43" s="161"/>
      <c r="AC43" s="162"/>
      <c r="AD43" s="163"/>
    </row>
    <row r="44" spans="2:30" ht="12.75">
      <c r="B44" s="156"/>
      <c r="C44" s="15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160">
        <f t="shared" si="1"/>
        <v>0</v>
      </c>
      <c r="AB44" s="161"/>
      <c r="AC44" s="162"/>
      <c r="AD44" s="163"/>
    </row>
    <row r="45" spans="2:30" ht="12.75">
      <c r="B45" s="156"/>
      <c r="C45" s="157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160">
        <f t="shared" si="1"/>
        <v>0</v>
      </c>
      <c r="AB45" s="161"/>
      <c r="AC45" s="162"/>
      <c r="AD45" s="163"/>
    </row>
    <row r="46" spans="2:30" ht="12.75">
      <c r="B46" s="156"/>
      <c r="C46" s="157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160">
        <f t="shared" si="1"/>
        <v>0</v>
      </c>
      <c r="AB46" s="161"/>
      <c r="AC46" s="162"/>
      <c r="AD46" s="163"/>
    </row>
    <row r="47" spans="2:30" ht="12.75">
      <c r="B47" s="156"/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160">
        <f t="shared" si="1"/>
        <v>0</v>
      </c>
      <c r="AB47" s="161"/>
      <c r="AC47" s="162"/>
      <c r="AD47" s="163"/>
    </row>
    <row r="48" spans="2:30" ht="12.75">
      <c r="B48" s="156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9"/>
      <c r="AA48" s="160">
        <f t="shared" si="1"/>
        <v>0</v>
      </c>
      <c r="AB48" s="161"/>
      <c r="AC48" s="162"/>
      <c r="AD48" s="163"/>
    </row>
    <row r="49" spans="2:30" ht="12.75">
      <c r="B49" s="156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9"/>
      <c r="AA49" s="160">
        <f t="shared" si="1"/>
        <v>0</v>
      </c>
      <c r="AB49" s="161"/>
      <c r="AC49" s="162"/>
      <c r="AD49" s="163"/>
    </row>
    <row r="50" spans="2:30" ht="12.75">
      <c r="B50" s="156"/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9"/>
      <c r="AA50" s="160">
        <f t="shared" si="1"/>
        <v>0</v>
      </c>
      <c r="AB50" s="161"/>
      <c r="AC50" s="162"/>
      <c r="AD50" s="163"/>
    </row>
    <row r="51" spans="2:30" ht="12.75">
      <c r="B51" s="156"/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9"/>
      <c r="AA51" s="160">
        <f t="shared" si="1"/>
        <v>0</v>
      </c>
      <c r="AB51" s="161"/>
      <c r="AC51" s="162"/>
      <c r="AD51" s="163"/>
    </row>
    <row r="52" spans="2:30" ht="12.75">
      <c r="B52" s="156"/>
      <c r="C52" s="157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9"/>
      <c r="AA52" s="160">
        <f t="shared" si="1"/>
        <v>0</v>
      </c>
      <c r="AB52" s="161"/>
      <c r="AC52" s="162"/>
      <c r="AD52" s="163"/>
    </row>
    <row r="53" spans="2:30" ht="12.75">
      <c r="B53" s="156"/>
      <c r="C53" s="15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9"/>
      <c r="AA53" s="160">
        <f t="shared" si="1"/>
        <v>0</v>
      </c>
      <c r="AB53" s="161"/>
      <c r="AC53" s="162"/>
      <c r="AD53" s="163"/>
    </row>
    <row r="54" spans="2:30" ht="12.75">
      <c r="B54" s="156"/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9"/>
      <c r="AA54" s="160">
        <f t="shared" si="1"/>
        <v>0</v>
      </c>
      <c r="AB54" s="161"/>
      <c r="AC54" s="162"/>
      <c r="AD54" s="163"/>
    </row>
    <row r="55" spans="2:30" ht="12.75">
      <c r="B55" s="156"/>
      <c r="C55" s="157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9"/>
      <c r="AA55" s="160">
        <f t="shared" si="1"/>
        <v>0</v>
      </c>
      <c r="AB55" s="161"/>
      <c r="AC55" s="162"/>
      <c r="AD55" s="163"/>
    </row>
    <row r="56" spans="2:30" ht="12.75">
      <c r="B56" s="156"/>
      <c r="C56" s="157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9"/>
      <c r="AA56" s="160">
        <f t="shared" si="1"/>
        <v>0</v>
      </c>
      <c r="AB56" s="161"/>
      <c r="AC56" s="162"/>
      <c r="AD56" s="163"/>
    </row>
    <row r="57" spans="2:30" ht="12.75">
      <c r="B57" s="156"/>
      <c r="C57" s="157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9"/>
      <c r="AA57" s="160">
        <f t="shared" si="1"/>
        <v>0</v>
      </c>
      <c r="AB57" s="161"/>
      <c r="AC57" s="162"/>
      <c r="AD57" s="163"/>
    </row>
    <row r="58" spans="2:30" ht="12.75">
      <c r="B58" s="156"/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9"/>
      <c r="AA58" s="160">
        <f t="shared" si="1"/>
        <v>0</v>
      </c>
      <c r="AB58" s="161"/>
      <c r="AC58" s="162"/>
      <c r="AD58" s="163"/>
    </row>
    <row r="59" spans="2:30" ht="12.75">
      <c r="B59" s="156"/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9"/>
      <c r="AA59" s="160">
        <f t="shared" si="1"/>
        <v>0</v>
      </c>
      <c r="AB59" s="161"/>
      <c r="AC59" s="162"/>
      <c r="AD59" s="163"/>
    </row>
    <row r="60" spans="2:30" ht="12.75">
      <c r="B60" s="156"/>
      <c r="C60" s="157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9"/>
      <c r="AA60" s="160">
        <f t="shared" si="1"/>
        <v>0</v>
      </c>
      <c r="AB60" s="161"/>
      <c r="AC60" s="162"/>
      <c r="AD60" s="163"/>
    </row>
    <row r="61" spans="2:30" ht="12.75">
      <c r="B61" s="156"/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9"/>
      <c r="AA61" s="160">
        <f t="shared" si="1"/>
        <v>0</v>
      </c>
      <c r="AB61" s="161"/>
      <c r="AC61" s="162"/>
      <c r="AD61" s="163"/>
    </row>
    <row r="62" spans="2:30" ht="12.75">
      <c r="B62" s="156"/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9"/>
      <c r="AA62" s="160">
        <f t="shared" si="1"/>
        <v>0</v>
      </c>
      <c r="AB62" s="161"/>
      <c r="AC62" s="162"/>
      <c r="AD62" s="163"/>
    </row>
    <row r="63" spans="2:30" ht="12.75">
      <c r="B63" s="156"/>
      <c r="C63" s="15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9"/>
      <c r="AA63" s="160">
        <f t="shared" si="1"/>
        <v>0</v>
      </c>
      <c r="AB63" s="161"/>
      <c r="AC63" s="162"/>
      <c r="AD63" s="163"/>
    </row>
    <row r="64" spans="2:30" ht="12.75">
      <c r="B64" s="156"/>
      <c r="C64" s="157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9"/>
      <c r="AA64" s="160">
        <f t="shared" si="1"/>
        <v>0</v>
      </c>
      <c r="AB64" s="161"/>
      <c r="AC64" s="162"/>
      <c r="AD64" s="163"/>
    </row>
    <row r="65" spans="2:30" ht="12.75">
      <c r="B65" s="156"/>
      <c r="C65" s="157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9"/>
      <c r="AA65" s="160">
        <f t="shared" si="1"/>
        <v>0</v>
      </c>
      <c r="AB65" s="161"/>
      <c r="AC65" s="162"/>
      <c r="AD65" s="163"/>
    </row>
    <row r="66" spans="2:30" ht="12.75">
      <c r="B66" s="156"/>
      <c r="C66" s="157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9"/>
      <c r="AA66" s="160">
        <f t="shared" si="1"/>
        <v>0</v>
      </c>
      <c r="AB66" s="161"/>
      <c r="AC66" s="162"/>
      <c r="AD66" s="163"/>
    </row>
    <row r="67" spans="2:30" ht="12.75">
      <c r="B67" s="156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9"/>
      <c r="AA67" s="160">
        <f t="shared" si="1"/>
        <v>0</v>
      </c>
      <c r="AB67" s="161"/>
      <c r="AC67" s="162"/>
      <c r="AD67" s="163"/>
    </row>
    <row r="68" spans="2:30" ht="12.75">
      <c r="B68" s="156"/>
      <c r="C68" s="157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9"/>
      <c r="AA68" s="160">
        <f t="shared" si="1"/>
        <v>0</v>
      </c>
      <c r="AB68" s="161"/>
      <c r="AC68" s="162"/>
      <c r="AD68" s="163"/>
    </row>
    <row r="69" spans="2:30" ht="12.75">
      <c r="B69" s="156"/>
      <c r="C69" s="157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9"/>
      <c r="AA69" s="160">
        <f t="shared" si="1"/>
        <v>0</v>
      </c>
      <c r="AB69" s="161"/>
      <c r="AC69" s="162"/>
      <c r="AD69" s="163"/>
    </row>
    <row r="70" spans="2:30" ht="12.75">
      <c r="B70" s="156"/>
      <c r="C70" s="157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9"/>
      <c r="AA70" s="160">
        <f t="shared" si="1"/>
        <v>0</v>
      </c>
      <c r="AB70" s="161"/>
      <c r="AC70" s="162"/>
      <c r="AD70" s="163"/>
    </row>
    <row r="71" spans="2:30" ht="12.75">
      <c r="B71" s="156"/>
      <c r="C71" s="157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9"/>
      <c r="AA71" s="160">
        <f t="shared" si="1"/>
        <v>0</v>
      </c>
      <c r="AB71" s="161"/>
      <c r="AC71" s="162"/>
      <c r="AD71" s="163"/>
    </row>
    <row r="72" spans="2:30" ht="12.75">
      <c r="B72" s="156"/>
      <c r="C72" s="15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9"/>
      <c r="AA72" s="160">
        <f t="shared" si="1"/>
        <v>0</v>
      </c>
      <c r="AB72" s="161"/>
      <c r="AC72" s="162"/>
      <c r="AD72" s="163"/>
    </row>
    <row r="73" spans="2:30" ht="12.75">
      <c r="B73" s="156"/>
      <c r="C73" s="157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9"/>
      <c r="AA73" s="160">
        <f t="shared" si="1"/>
        <v>0</v>
      </c>
      <c r="AB73" s="161"/>
      <c r="AC73" s="162"/>
      <c r="AD73" s="163"/>
    </row>
    <row r="74" spans="2:30" ht="12.75">
      <c r="B74" s="156"/>
      <c r="C74" s="15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9"/>
      <c r="AA74" s="160">
        <f t="shared" si="1"/>
        <v>0</v>
      </c>
      <c r="AB74" s="161"/>
      <c r="AC74" s="162"/>
      <c r="AD74" s="163"/>
    </row>
    <row r="75" spans="2:30" ht="12.75">
      <c r="B75" s="156"/>
      <c r="C75" s="157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9"/>
      <c r="AA75" s="160">
        <f t="shared" si="1"/>
        <v>0</v>
      </c>
      <c r="AB75" s="161"/>
      <c r="AC75" s="162"/>
      <c r="AD75" s="163"/>
    </row>
    <row r="76" spans="2:30" ht="12.75">
      <c r="B76" s="156"/>
      <c r="C76" s="157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9"/>
      <c r="AA76" s="160">
        <f t="shared" si="1"/>
        <v>0</v>
      </c>
      <c r="AB76" s="161"/>
      <c r="AC76" s="162"/>
      <c r="AD76" s="163"/>
    </row>
    <row r="77" spans="2:30" ht="12.75">
      <c r="B77" s="156"/>
      <c r="C77" s="15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9"/>
      <c r="AA77" s="160">
        <f aca="true" t="shared" si="2" ref="AA77:AA140">SUM(C77:Z77)</f>
        <v>0</v>
      </c>
      <c r="AB77" s="161"/>
      <c r="AC77" s="162"/>
      <c r="AD77" s="163"/>
    </row>
    <row r="78" spans="2:30" ht="12.75">
      <c r="B78" s="156"/>
      <c r="C78" s="157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9"/>
      <c r="AA78" s="160">
        <f t="shared" si="2"/>
        <v>0</v>
      </c>
      <c r="AB78" s="161"/>
      <c r="AC78" s="162"/>
      <c r="AD78" s="163"/>
    </row>
    <row r="79" spans="2:30" ht="12.75">
      <c r="B79" s="156"/>
      <c r="C79" s="157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  <c r="AA79" s="160">
        <f t="shared" si="2"/>
        <v>0</v>
      </c>
      <c r="AB79" s="161"/>
      <c r="AC79" s="162"/>
      <c r="AD79" s="163"/>
    </row>
    <row r="80" spans="2:30" ht="12.75">
      <c r="B80" s="156"/>
      <c r="C80" s="157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9"/>
      <c r="AA80" s="160">
        <f t="shared" si="2"/>
        <v>0</v>
      </c>
      <c r="AB80" s="161"/>
      <c r="AC80" s="162"/>
      <c r="AD80" s="163"/>
    </row>
    <row r="81" spans="2:30" ht="12.75">
      <c r="B81" s="156"/>
      <c r="C81" s="157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9"/>
      <c r="AA81" s="160">
        <f t="shared" si="2"/>
        <v>0</v>
      </c>
      <c r="AB81" s="161"/>
      <c r="AC81" s="162"/>
      <c r="AD81" s="163"/>
    </row>
    <row r="82" spans="2:30" ht="12.75">
      <c r="B82" s="156"/>
      <c r="C82" s="157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9"/>
      <c r="AA82" s="160">
        <f t="shared" si="2"/>
        <v>0</v>
      </c>
      <c r="AB82" s="161"/>
      <c r="AC82" s="162"/>
      <c r="AD82" s="163"/>
    </row>
    <row r="83" spans="2:30" ht="12.75">
      <c r="B83" s="156"/>
      <c r="C83" s="157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9"/>
      <c r="AA83" s="160">
        <f t="shared" si="2"/>
        <v>0</v>
      </c>
      <c r="AB83" s="161"/>
      <c r="AC83" s="162"/>
      <c r="AD83" s="163"/>
    </row>
    <row r="84" spans="2:30" ht="12.75">
      <c r="B84" s="156"/>
      <c r="C84" s="157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9"/>
      <c r="AA84" s="160">
        <f t="shared" si="2"/>
        <v>0</v>
      </c>
      <c r="AB84" s="161"/>
      <c r="AC84" s="162"/>
      <c r="AD84" s="163"/>
    </row>
    <row r="85" spans="2:30" ht="12.75">
      <c r="B85" s="156"/>
      <c r="C85" s="157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9"/>
      <c r="AA85" s="160">
        <f t="shared" si="2"/>
        <v>0</v>
      </c>
      <c r="AB85" s="161"/>
      <c r="AC85" s="162"/>
      <c r="AD85" s="163"/>
    </row>
    <row r="86" spans="2:30" ht="12.75">
      <c r="B86" s="156"/>
      <c r="C86" s="157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9"/>
      <c r="AA86" s="160">
        <f t="shared" si="2"/>
        <v>0</v>
      </c>
      <c r="AB86" s="161"/>
      <c r="AC86" s="162"/>
      <c r="AD86" s="163"/>
    </row>
    <row r="87" spans="2:30" ht="12.75">
      <c r="B87" s="156"/>
      <c r="C87" s="157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9"/>
      <c r="AA87" s="160">
        <f t="shared" si="2"/>
        <v>0</v>
      </c>
      <c r="AB87" s="161"/>
      <c r="AC87" s="162"/>
      <c r="AD87" s="163"/>
    </row>
    <row r="88" spans="2:30" ht="12.75">
      <c r="B88" s="156"/>
      <c r="C88" s="157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9"/>
      <c r="AA88" s="160">
        <f t="shared" si="2"/>
        <v>0</v>
      </c>
      <c r="AB88" s="161"/>
      <c r="AC88" s="162"/>
      <c r="AD88" s="163"/>
    </row>
    <row r="89" spans="2:30" ht="12.75">
      <c r="B89" s="156"/>
      <c r="C89" s="157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9"/>
      <c r="AA89" s="160">
        <f t="shared" si="2"/>
        <v>0</v>
      </c>
      <c r="AB89" s="161"/>
      <c r="AC89" s="162"/>
      <c r="AD89" s="163"/>
    </row>
    <row r="90" spans="2:30" ht="12.75">
      <c r="B90" s="156"/>
      <c r="C90" s="157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9"/>
      <c r="AA90" s="160">
        <f t="shared" si="2"/>
        <v>0</v>
      </c>
      <c r="AB90" s="161"/>
      <c r="AC90" s="162"/>
      <c r="AD90" s="163"/>
    </row>
    <row r="91" spans="2:30" ht="12.75">
      <c r="B91" s="156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9"/>
      <c r="AA91" s="160">
        <f t="shared" si="2"/>
        <v>0</v>
      </c>
      <c r="AB91" s="161"/>
      <c r="AC91" s="162"/>
      <c r="AD91" s="163"/>
    </row>
    <row r="92" spans="2:30" ht="12.75">
      <c r="B92" s="156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9"/>
      <c r="AA92" s="160">
        <f t="shared" si="2"/>
        <v>0</v>
      </c>
      <c r="AB92" s="161"/>
      <c r="AC92" s="162"/>
      <c r="AD92" s="163"/>
    </row>
    <row r="93" spans="2:30" ht="12.75">
      <c r="B93" s="156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9"/>
      <c r="AA93" s="160">
        <f t="shared" si="2"/>
        <v>0</v>
      </c>
      <c r="AB93" s="161"/>
      <c r="AC93" s="162"/>
      <c r="AD93" s="163"/>
    </row>
    <row r="94" spans="2:30" ht="12.75">
      <c r="B94" s="156"/>
      <c r="C94" s="157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9"/>
      <c r="AA94" s="160">
        <f t="shared" si="2"/>
        <v>0</v>
      </c>
      <c r="AB94" s="161"/>
      <c r="AC94" s="162"/>
      <c r="AD94" s="163"/>
    </row>
    <row r="95" spans="2:30" ht="12.75">
      <c r="B95" s="156"/>
      <c r="C95" s="157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9"/>
      <c r="AA95" s="160">
        <f t="shared" si="2"/>
        <v>0</v>
      </c>
      <c r="AB95" s="161"/>
      <c r="AC95" s="162"/>
      <c r="AD95" s="163"/>
    </row>
    <row r="96" spans="2:30" ht="12.75">
      <c r="B96" s="156"/>
      <c r="C96" s="157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9"/>
      <c r="AA96" s="160">
        <f t="shared" si="2"/>
        <v>0</v>
      </c>
      <c r="AB96" s="161"/>
      <c r="AC96" s="162"/>
      <c r="AD96" s="163"/>
    </row>
    <row r="97" spans="2:30" ht="12.75">
      <c r="B97" s="156"/>
      <c r="C97" s="157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9"/>
      <c r="AA97" s="160">
        <f t="shared" si="2"/>
        <v>0</v>
      </c>
      <c r="AB97" s="161"/>
      <c r="AC97" s="162"/>
      <c r="AD97" s="163"/>
    </row>
    <row r="98" spans="2:30" ht="12.75">
      <c r="B98" s="156"/>
      <c r="C98" s="157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9"/>
      <c r="AA98" s="160">
        <f t="shared" si="2"/>
        <v>0</v>
      </c>
      <c r="AB98" s="161"/>
      <c r="AC98" s="162"/>
      <c r="AD98" s="163"/>
    </row>
    <row r="99" spans="2:30" ht="12.75">
      <c r="B99" s="156"/>
      <c r="C99" s="15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9"/>
      <c r="AA99" s="160">
        <f t="shared" si="2"/>
        <v>0</v>
      </c>
      <c r="AB99" s="161"/>
      <c r="AC99" s="162"/>
      <c r="AD99" s="163"/>
    </row>
    <row r="100" spans="2:30" ht="12.75">
      <c r="B100" s="156"/>
      <c r="C100" s="157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9"/>
      <c r="AA100" s="160">
        <f t="shared" si="2"/>
        <v>0</v>
      </c>
      <c r="AB100" s="161"/>
      <c r="AC100" s="162"/>
      <c r="AD100" s="163"/>
    </row>
    <row r="101" spans="2:30" ht="12.75">
      <c r="B101" s="156"/>
      <c r="C101" s="157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9"/>
      <c r="AA101" s="160">
        <f t="shared" si="2"/>
        <v>0</v>
      </c>
      <c r="AB101" s="161"/>
      <c r="AC101" s="162"/>
      <c r="AD101" s="163"/>
    </row>
    <row r="102" spans="2:30" ht="12.75">
      <c r="B102" s="156"/>
      <c r="C102" s="157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9"/>
      <c r="AA102" s="160">
        <f t="shared" si="2"/>
        <v>0</v>
      </c>
      <c r="AB102" s="161"/>
      <c r="AC102" s="162"/>
      <c r="AD102" s="163"/>
    </row>
    <row r="103" spans="2:30" ht="12.75">
      <c r="B103" s="156"/>
      <c r="C103" s="157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9"/>
      <c r="AA103" s="160">
        <f t="shared" si="2"/>
        <v>0</v>
      </c>
      <c r="AB103" s="161"/>
      <c r="AC103" s="162"/>
      <c r="AD103" s="163"/>
    </row>
    <row r="104" spans="2:30" ht="12.75">
      <c r="B104" s="156"/>
      <c r="C104" s="157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9"/>
      <c r="AA104" s="160">
        <f t="shared" si="2"/>
        <v>0</v>
      </c>
      <c r="AB104" s="161"/>
      <c r="AC104" s="162"/>
      <c r="AD104" s="163"/>
    </row>
    <row r="105" spans="2:30" ht="12.75">
      <c r="B105" s="156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9"/>
      <c r="AA105" s="160">
        <f t="shared" si="2"/>
        <v>0</v>
      </c>
      <c r="AB105" s="161"/>
      <c r="AC105" s="162"/>
      <c r="AD105" s="163"/>
    </row>
    <row r="106" spans="2:30" ht="12.75">
      <c r="B106" s="156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9"/>
      <c r="AA106" s="160">
        <f t="shared" si="2"/>
        <v>0</v>
      </c>
      <c r="AB106" s="161"/>
      <c r="AC106" s="162"/>
      <c r="AD106" s="163"/>
    </row>
    <row r="107" spans="2:30" ht="12.75">
      <c r="B107" s="156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9"/>
      <c r="AA107" s="160">
        <f t="shared" si="2"/>
        <v>0</v>
      </c>
      <c r="AB107" s="161"/>
      <c r="AC107" s="162"/>
      <c r="AD107" s="163"/>
    </row>
    <row r="108" spans="2:30" ht="12.75">
      <c r="B108" s="156"/>
      <c r="C108" s="157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9"/>
      <c r="AA108" s="160">
        <f t="shared" si="2"/>
        <v>0</v>
      </c>
      <c r="AB108" s="161"/>
      <c r="AC108" s="162"/>
      <c r="AD108" s="163"/>
    </row>
    <row r="109" spans="2:30" ht="12.75">
      <c r="B109" s="156"/>
      <c r="C109" s="157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9"/>
      <c r="AA109" s="160">
        <f t="shared" si="2"/>
        <v>0</v>
      </c>
      <c r="AB109" s="161"/>
      <c r="AC109" s="162"/>
      <c r="AD109" s="163"/>
    </row>
    <row r="110" spans="2:30" ht="12.75">
      <c r="B110" s="156"/>
      <c r="C110" s="157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9"/>
      <c r="AA110" s="160">
        <f t="shared" si="2"/>
        <v>0</v>
      </c>
      <c r="AB110" s="161"/>
      <c r="AC110" s="162"/>
      <c r="AD110" s="163"/>
    </row>
    <row r="111" spans="2:30" ht="12.75">
      <c r="B111" s="156"/>
      <c r="C111" s="157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9"/>
      <c r="AA111" s="160">
        <f t="shared" si="2"/>
        <v>0</v>
      </c>
      <c r="AB111" s="161"/>
      <c r="AC111" s="162"/>
      <c r="AD111" s="163"/>
    </row>
    <row r="112" spans="2:30" ht="12.75">
      <c r="B112" s="156"/>
      <c r="C112" s="157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9"/>
      <c r="AA112" s="160">
        <f t="shared" si="2"/>
        <v>0</v>
      </c>
      <c r="AB112" s="161"/>
      <c r="AC112" s="162"/>
      <c r="AD112" s="163"/>
    </row>
    <row r="113" spans="2:30" ht="12.75">
      <c r="B113" s="156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9"/>
      <c r="AA113" s="160">
        <f t="shared" si="2"/>
        <v>0</v>
      </c>
      <c r="AB113" s="161"/>
      <c r="AC113" s="162"/>
      <c r="AD113" s="163"/>
    </row>
    <row r="114" spans="2:30" ht="12.75">
      <c r="B114" s="156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60">
        <f t="shared" si="2"/>
        <v>0</v>
      </c>
      <c r="AB114" s="161"/>
      <c r="AC114" s="162"/>
      <c r="AD114" s="163"/>
    </row>
    <row r="115" spans="2:30" ht="12.75">
      <c r="B115" s="156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9"/>
      <c r="AA115" s="160">
        <f t="shared" si="2"/>
        <v>0</v>
      </c>
      <c r="AB115" s="161"/>
      <c r="AC115" s="162"/>
      <c r="AD115" s="163"/>
    </row>
    <row r="116" spans="2:30" ht="12.75">
      <c r="B116" s="156"/>
      <c r="C116" s="15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9"/>
      <c r="AA116" s="160">
        <f t="shared" si="2"/>
        <v>0</v>
      </c>
      <c r="AB116" s="161"/>
      <c r="AC116" s="162"/>
      <c r="AD116" s="163"/>
    </row>
    <row r="117" spans="2:30" ht="12.75">
      <c r="B117" s="156"/>
      <c r="C117" s="157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9"/>
      <c r="AA117" s="160">
        <f t="shared" si="2"/>
        <v>0</v>
      </c>
      <c r="AB117" s="161"/>
      <c r="AC117" s="162"/>
      <c r="AD117" s="163"/>
    </row>
    <row r="118" spans="2:30" ht="12.75">
      <c r="B118" s="156"/>
      <c r="C118" s="157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9"/>
      <c r="AA118" s="160">
        <f t="shared" si="2"/>
        <v>0</v>
      </c>
      <c r="AB118" s="161"/>
      <c r="AC118" s="162"/>
      <c r="AD118" s="163"/>
    </row>
    <row r="119" spans="2:30" ht="12.75">
      <c r="B119" s="156"/>
      <c r="C119" s="157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9"/>
      <c r="AA119" s="160">
        <f t="shared" si="2"/>
        <v>0</v>
      </c>
      <c r="AB119" s="161"/>
      <c r="AC119" s="162"/>
      <c r="AD119" s="163"/>
    </row>
    <row r="120" spans="2:30" ht="12.75">
      <c r="B120" s="156"/>
      <c r="C120" s="157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9"/>
      <c r="AA120" s="160">
        <f t="shared" si="2"/>
        <v>0</v>
      </c>
      <c r="AB120" s="161"/>
      <c r="AC120" s="162"/>
      <c r="AD120" s="163"/>
    </row>
    <row r="121" spans="2:30" ht="12.75">
      <c r="B121" s="156"/>
      <c r="C121" s="157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9"/>
      <c r="AA121" s="160">
        <f t="shared" si="2"/>
        <v>0</v>
      </c>
      <c r="AB121" s="161"/>
      <c r="AC121" s="162"/>
      <c r="AD121" s="163"/>
    </row>
    <row r="122" spans="2:30" ht="12.75">
      <c r="B122" s="156"/>
      <c r="C122" s="157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9"/>
      <c r="AA122" s="160">
        <f t="shared" si="2"/>
        <v>0</v>
      </c>
      <c r="AB122" s="161"/>
      <c r="AC122" s="162"/>
      <c r="AD122" s="163"/>
    </row>
    <row r="123" spans="2:30" ht="12.75">
      <c r="B123" s="156"/>
      <c r="C123" s="157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9"/>
      <c r="AA123" s="160">
        <f t="shared" si="2"/>
        <v>0</v>
      </c>
      <c r="AB123" s="161"/>
      <c r="AC123" s="162"/>
      <c r="AD123" s="163"/>
    </row>
    <row r="124" spans="2:30" ht="12.75">
      <c r="B124" s="156"/>
      <c r="C124" s="157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9"/>
      <c r="AA124" s="160">
        <f t="shared" si="2"/>
        <v>0</v>
      </c>
      <c r="AB124" s="161"/>
      <c r="AC124" s="162"/>
      <c r="AD124" s="163"/>
    </row>
    <row r="125" spans="2:30" ht="12.75">
      <c r="B125" s="156"/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9"/>
      <c r="AA125" s="160">
        <f t="shared" si="2"/>
        <v>0</v>
      </c>
      <c r="AB125" s="161"/>
      <c r="AC125" s="162"/>
      <c r="AD125" s="163"/>
    </row>
    <row r="126" spans="2:30" ht="12.75">
      <c r="B126" s="156"/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9"/>
      <c r="AA126" s="160">
        <f t="shared" si="2"/>
        <v>0</v>
      </c>
      <c r="AB126" s="161"/>
      <c r="AC126" s="162"/>
      <c r="AD126" s="163"/>
    </row>
    <row r="127" spans="2:30" ht="12.75">
      <c r="B127" s="156"/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9"/>
      <c r="AA127" s="160">
        <f t="shared" si="2"/>
        <v>0</v>
      </c>
      <c r="AB127" s="161"/>
      <c r="AC127" s="162"/>
      <c r="AD127" s="163"/>
    </row>
    <row r="128" spans="2:30" ht="12.75">
      <c r="B128" s="156"/>
      <c r="C128" s="157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9"/>
      <c r="AA128" s="160">
        <f t="shared" si="2"/>
        <v>0</v>
      </c>
      <c r="AB128" s="161"/>
      <c r="AC128" s="162"/>
      <c r="AD128" s="163"/>
    </row>
    <row r="129" spans="2:30" ht="12.75">
      <c r="B129" s="156"/>
      <c r="C129" s="157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9"/>
      <c r="AA129" s="160">
        <f t="shared" si="2"/>
        <v>0</v>
      </c>
      <c r="AB129" s="161"/>
      <c r="AC129" s="162"/>
      <c r="AD129" s="163"/>
    </row>
    <row r="130" spans="2:30" ht="12.75">
      <c r="B130" s="156"/>
      <c r="C130" s="157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9"/>
      <c r="AA130" s="160">
        <f t="shared" si="2"/>
        <v>0</v>
      </c>
      <c r="AB130" s="161"/>
      <c r="AC130" s="162"/>
      <c r="AD130" s="163"/>
    </row>
    <row r="131" spans="2:30" ht="12.75">
      <c r="B131" s="156"/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9"/>
      <c r="AA131" s="160">
        <f t="shared" si="2"/>
        <v>0</v>
      </c>
      <c r="AB131" s="161"/>
      <c r="AC131" s="162"/>
      <c r="AD131" s="163"/>
    </row>
    <row r="132" spans="2:30" ht="12.75">
      <c r="B132" s="156"/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9"/>
      <c r="AA132" s="160">
        <f t="shared" si="2"/>
        <v>0</v>
      </c>
      <c r="AB132" s="161"/>
      <c r="AC132" s="162"/>
      <c r="AD132" s="163"/>
    </row>
    <row r="133" spans="2:30" ht="12.75">
      <c r="B133" s="156"/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9"/>
      <c r="AA133" s="160">
        <f t="shared" si="2"/>
        <v>0</v>
      </c>
      <c r="AB133" s="161"/>
      <c r="AC133" s="162"/>
      <c r="AD133" s="163"/>
    </row>
    <row r="134" spans="2:30" ht="12.75">
      <c r="B134" s="156"/>
      <c r="C134" s="157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9"/>
      <c r="AA134" s="160">
        <f t="shared" si="2"/>
        <v>0</v>
      </c>
      <c r="AB134" s="161"/>
      <c r="AC134" s="162"/>
      <c r="AD134" s="163"/>
    </row>
    <row r="135" spans="2:30" ht="12.75">
      <c r="B135" s="156"/>
      <c r="C135" s="157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9"/>
      <c r="AA135" s="160">
        <f t="shared" si="2"/>
        <v>0</v>
      </c>
      <c r="AB135" s="161"/>
      <c r="AC135" s="162"/>
      <c r="AD135" s="163"/>
    </row>
    <row r="136" spans="2:30" ht="12.75">
      <c r="B136" s="156"/>
      <c r="C136" s="157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9"/>
      <c r="AA136" s="160">
        <f t="shared" si="2"/>
        <v>0</v>
      </c>
      <c r="AB136" s="161"/>
      <c r="AC136" s="162"/>
      <c r="AD136" s="163"/>
    </row>
    <row r="137" spans="2:30" ht="12.75">
      <c r="B137" s="156"/>
      <c r="C137" s="157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9"/>
      <c r="AA137" s="160">
        <f t="shared" si="2"/>
        <v>0</v>
      </c>
      <c r="AB137" s="161"/>
      <c r="AC137" s="162"/>
      <c r="AD137" s="163"/>
    </row>
    <row r="138" spans="2:30" ht="12.75">
      <c r="B138" s="156"/>
      <c r="C138" s="157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9"/>
      <c r="AA138" s="160">
        <f t="shared" si="2"/>
        <v>0</v>
      </c>
      <c r="AB138" s="161"/>
      <c r="AC138" s="162"/>
      <c r="AD138" s="163"/>
    </row>
    <row r="139" spans="2:30" ht="12.75">
      <c r="B139" s="156"/>
      <c r="C139" s="157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9"/>
      <c r="AA139" s="160">
        <f t="shared" si="2"/>
        <v>0</v>
      </c>
      <c r="AB139" s="161"/>
      <c r="AC139" s="162"/>
      <c r="AD139" s="163"/>
    </row>
    <row r="140" spans="2:30" ht="12.75">
      <c r="B140" s="156"/>
      <c r="C140" s="157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9"/>
      <c r="AA140" s="160">
        <f t="shared" si="2"/>
        <v>0</v>
      </c>
      <c r="AB140" s="161"/>
      <c r="AC140" s="162"/>
      <c r="AD140" s="163"/>
    </row>
    <row r="141" spans="2:30" ht="12.75">
      <c r="B141" s="156"/>
      <c r="C141" s="157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9"/>
      <c r="AA141" s="160">
        <f aca="true" t="shared" si="3" ref="AA141:AA204">SUM(C141:Z141)</f>
        <v>0</v>
      </c>
      <c r="AB141" s="161"/>
      <c r="AC141" s="162"/>
      <c r="AD141" s="163"/>
    </row>
    <row r="142" spans="2:30" ht="12.75">
      <c r="B142" s="156"/>
      <c r="C142" s="157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9"/>
      <c r="AA142" s="160">
        <f t="shared" si="3"/>
        <v>0</v>
      </c>
      <c r="AB142" s="161"/>
      <c r="AC142" s="162"/>
      <c r="AD142" s="163"/>
    </row>
    <row r="143" spans="2:30" ht="12.75">
      <c r="B143" s="156"/>
      <c r="C143" s="157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9"/>
      <c r="AA143" s="160">
        <f t="shared" si="3"/>
        <v>0</v>
      </c>
      <c r="AB143" s="161"/>
      <c r="AC143" s="162"/>
      <c r="AD143" s="163"/>
    </row>
    <row r="144" spans="2:30" ht="12.75">
      <c r="B144" s="156"/>
      <c r="C144" s="157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9"/>
      <c r="AA144" s="160">
        <f t="shared" si="3"/>
        <v>0</v>
      </c>
      <c r="AB144" s="161"/>
      <c r="AC144" s="162"/>
      <c r="AD144" s="163"/>
    </row>
    <row r="145" spans="2:30" ht="12.75">
      <c r="B145" s="156"/>
      <c r="C145" s="157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9"/>
      <c r="AA145" s="160">
        <f t="shared" si="3"/>
        <v>0</v>
      </c>
      <c r="AB145" s="161"/>
      <c r="AC145" s="162"/>
      <c r="AD145" s="163"/>
    </row>
    <row r="146" spans="2:30" ht="12.75">
      <c r="B146" s="156"/>
      <c r="C146" s="157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9"/>
      <c r="AA146" s="160">
        <f t="shared" si="3"/>
        <v>0</v>
      </c>
      <c r="AB146" s="161"/>
      <c r="AC146" s="162"/>
      <c r="AD146" s="163"/>
    </row>
    <row r="147" spans="2:30" ht="12.75">
      <c r="B147" s="156"/>
      <c r="C147" s="157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9"/>
      <c r="AA147" s="160">
        <f t="shared" si="3"/>
        <v>0</v>
      </c>
      <c r="AB147" s="161"/>
      <c r="AC147" s="162"/>
      <c r="AD147" s="163"/>
    </row>
    <row r="148" spans="2:30" ht="12.75">
      <c r="B148" s="156"/>
      <c r="C148" s="157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9"/>
      <c r="AA148" s="160">
        <f t="shared" si="3"/>
        <v>0</v>
      </c>
      <c r="AB148" s="161"/>
      <c r="AC148" s="162"/>
      <c r="AD148" s="163"/>
    </row>
    <row r="149" spans="2:30" ht="12.75">
      <c r="B149" s="156"/>
      <c r="C149" s="157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9"/>
      <c r="AA149" s="160">
        <f t="shared" si="3"/>
        <v>0</v>
      </c>
      <c r="AB149" s="161"/>
      <c r="AC149" s="162"/>
      <c r="AD149" s="163"/>
    </row>
    <row r="150" spans="2:30" ht="12.75">
      <c r="B150" s="156"/>
      <c r="C150" s="157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9"/>
      <c r="AA150" s="160">
        <f t="shared" si="3"/>
        <v>0</v>
      </c>
      <c r="AB150" s="161"/>
      <c r="AC150" s="162"/>
      <c r="AD150" s="163"/>
    </row>
    <row r="151" spans="2:30" ht="12.75">
      <c r="B151" s="156"/>
      <c r="C151" s="157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9"/>
      <c r="AA151" s="160">
        <f t="shared" si="3"/>
        <v>0</v>
      </c>
      <c r="AB151" s="161"/>
      <c r="AC151" s="162"/>
      <c r="AD151" s="163"/>
    </row>
    <row r="152" spans="2:30" ht="12.75">
      <c r="B152" s="156"/>
      <c r="C152" s="157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9"/>
      <c r="AA152" s="160">
        <f t="shared" si="3"/>
        <v>0</v>
      </c>
      <c r="AB152" s="161"/>
      <c r="AC152" s="162"/>
      <c r="AD152" s="163"/>
    </row>
    <row r="153" spans="2:30" ht="12.75">
      <c r="B153" s="156"/>
      <c r="C153" s="157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9"/>
      <c r="AA153" s="160">
        <f t="shared" si="3"/>
        <v>0</v>
      </c>
      <c r="AB153" s="161"/>
      <c r="AC153" s="162"/>
      <c r="AD153" s="163"/>
    </row>
    <row r="154" spans="2:30" ht="12.75">
      <c r="B154" s="156"/>
      <c r="C154" s="157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9"/>
      <c r="AA154" s="160">
        <f t="shared" si="3"/>
        <v>0</v>
      </c>
      <c r="AB154" s="161"/>
      <c r="AC154" s="162"/>
      <c r="AD154" s="163"/>
    </row>
    <row r="155" spans="2:30" ht="12.75">
      <c r="B155" s="156"/>
      <c r="C155" s="157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9"/>
      <c r="AA155" s="160">
        <f t="shared" si="3"/>
        <v>0</v>
      </c>
      <c r="AB155" s="161"/>
      <c r="AC155" s="162"/>
      <c r="AD155" s="163"/>
    </row>
    <row r="156" spans="2:30" ht="12.75">
      <c r="B156" s="156"/>
      <c r="C156" s="157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9"/>
      <c r="AA156" s="160">
        <f t="shared" si="3"/>
        <v>0</v>
      </c>
      <c r="AB156" s="161"/>
      <c r="AC156" s="162"/>
      <c r="AD156" s="163"/>
    </row>
    <row r="157" spans="2:30" ht="12.75">
      <c r="B157" s="156"/>
      <c r="C157" s="157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9"/>
      <c r="AA157" s="160">
        <f t="shared" si="3"/>
        <v>0</v>
      </c>
      <c r="AB157" s="161"/>
      <c r="AC157" s="162"/>
      <c r="AD157" s="163"/>
    </row>
    <row r="158" spans="2:30" ht="12.75">
      <c r="B158" s="156"/>
      <c r="C158" s="157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9"/>
      <c r="AA158" s="160">
        <f t="shared" si="3"/>
        <v>0</v>
      </c>
      <c r="AB158" s="161"/>
      <c r="AC158" s="162"/>
      <c r="AD158" s="163"/>
    </row>
    <row r="159" spans="2:30" ht="12.75">
      <c r="B159" s="156"/>
      <c r="C159" s="157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9"/>
      <c r="AA159" s="160">
        <f t="shared" si="3"/>
        <v>0</v>
      </c>
      <c r="AB159" s="161"/>
      <c r="AC159" s="162"/>
      <c r="AD159" s="163"/>
    </row>
    <row r="160" spans="2:30" ht="12.75">
      <c r="B160" s="156"/>
      <c r="C160" s="157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9"/>
      <c r="AA160" s="160">
        <f t="shared" si="3"/>
        <v>0</v>
      </c>
      <c r="AB160" s="161"/>
      <c r="AC160" s="162"/>
      <c r="AD160" s="163"/>
    </row>
    <row r="161" spans="2:30" ht="12.75">
      <c r="B161" s="156"/>
      <c r="C161" s="157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9"/>
      <c r="AA161" s="160">
        <f t="shared" si="3"/>
        <v>0</v>
      </c>
      <c r="AB161" s="161"/>
      <c r="AC161" s="162"/>
      <c r="AD161" s="163"/>
    </row>
    <row r="162" spans="2:30" ht="12.75">
      <c r="B162" s="156"/>
      <c r="C162" s="157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9"/>
      <c r="AA162" s="160">
        <f t="shared" si="3"/>
        <v>0</v>
      </c>
      <c r="AB162" s="161"/>
      <c r="AC162" s="162"/>
      <c r="AD162" s="163"/>
    </row>
    <row r="163" spans="2:30" ht="12.75">
      <c r="B163" s="156"/>
      <c r="C163" s="157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9"/>
      <c r="AA163" s="160">
        <f t="shared" si="3"/>
        <v>0</v>
      </c>
      <c r="AB163" s="161"/>
      <c r="AC163" s="162"/>
      <c r="AD163" s="163"/>
    </row>
    <row r="164" spans="2:30" ht="12.75">
      <c r="B164" s="156"/>
      <c r="C164" s="157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9"/>
      <c r="AA164" s="160">
        <f t="shared" si="3"/>
        <v>0</v>
      </c>
      <c r="AB164" s="161"/>
      <c r="AC164" s="162"/>
      <c r="AD164" s="163"/>
    </row>
    <row r="165" spans="2:30" ht="12.75">
      <c r="B165" s="156"/>
      <c r="C165" s="157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9"/>
      <c r="AA165" s="160">
        <f t="shared" si="3"/>
        <v>0</v>
      </c>
      <c r="AB165" s="161"/>
      <c r="AC165" s="162"/>
      <c r="AD165" s="163"/>
    </row>
    <row r="166" spans="2:30" ht="12.75">
      <c r="B166" s="156"/>
      <c r="C166" s="157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9"/>
      <c r="AA166" s="160">
        <f t="shared" si="3"/>
        <v>0</v>
      </c>
      <c r="AB166" s="161"/>
      <c r="AC166" s="162"/>
      <c r="AD166" s="163"/>
    </row>
    <row r="167" spans="2:30" ht="12.75">
      <c r="B167" s="156"/>
      <c r="C167" s="157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9"/>
      <c r="AA167" s="160">
        <f t="shared" si="3"/>
        <v>0</v>
      </c>
      <c r="AB167" s="161"/>
      <c r="AC167" s="162"/>
      <c r="AD167" s="163"/>
    </row>
    <row r="168" spans="2:30" ht="12.75">
      <c r="B168" s="156"/>
      <c r="C168" s="157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9"/>
      <c r="AA168" s="160">
        <f t="shared" si="3"/>
        <v>0</v>
      </c>
      <c r="AB168" s="161"/>
      <c r="AC168" s="162"/>
      <c r="AD168" s="163"/>
    </row>
    <row r="169" spans="2:30" ht="12.75">
      <c r="B169" s="156"/>
      <c r="C169" s="157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9"/>
      <c r="AA169" s="160">
        <f t="shared" si="3"/>
        <v>0</v>
      </c>
      <c r="AB169" s="161"/>
      <c r="AC169" s="162"/>
      <c r="AD169" s="163"/>
    </row>
    <row r="170" spans="2:30" ht="12.75">
      <c r="B170" s="156"/>
      <c r="C170" s="157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9"/>
      <c r="AA170" s="160">
        <f t="shared" si="3"/>
        <v>0</v>
      </c>
      <c r="AB170" s="161"/>
      <c r="AC170" s="162"/>
      <c r="AD170" s="163"/>
    </row>
    <row r="171" spans="2:30" ht="12.75">
      <c r="B171" s="156"/>
      <c r="C171" s="157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9"/>
      <c r="AA171" s="160">
        <f t="shared" si="3"/>
        <v>0</v>
      </c>
      <c r="AB171" s="161"/>
      <c r="AC171" s="162"/>
      <c r="AD171" s="163"/>
    </row>
    <row r="172" spans="2:30" ht="12.75">
      <c r="B172" s="156"/>
      <c r="C172" s="157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9"/>
      <c r="AA172" s="160">
        <f t="shared" si="3"/>
        <v>0</v>
      </c>
      <c r="AB172" s="161"/>
      <c r="AC172" s="162"/>
      <c r="AD172" s="163"/>
    </row>
    <row r="173" spans="2:30" ht="12.75">
      <c r="B173" s="156"/>
      <c r="C173" s="157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9"/>
      <c r="AA173" s="160">
        <f t="shared" si="3"/>
        <v>0</v>
      </c>
      <c r="AB173" s="161"/>
      <c r="AC173" s="162"/>
      <c r="AD173" s="163"/>
    </row>
    <row r="174" spans="2:30" ht="12.75">
      <c r="B174" s="156"/>
      <c r="C174" s="157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9"/>
      <c r="AA174" s="160">
        <f t="shared" si="3"/>
        <v>0</v>
      </c>
      <c r="AB174" s="161"/>
      <c r="AC174" s="162"/>
      <c r="AD174" s="163"/>
    </row>
    <row r="175" spans="2:30" ht="12.75">
      <c r="B175" s="156"/>
      <c r="C175" s="157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9"/>
      <c r="AA175" s="160">
        <f t="shared" si="3"/>
        <v>0</v>
      </c>
      <c r="AB175" s="161"/>
      <c r="AC175" s="162"/>
      <c r="AD175" s="163"/>
    </row>
    <row r="176" spans="2:30" ht="12.75">
      <c r="B176" s="156"/>
      <c r="C176" s="157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9"/>
      <c r="AA176" s="160">
        <f t="shared" si="3"/>
        <v>0</v>
      </c>
      <c r="AB176" s="161"/>
      <c r="AC176" s="162"/>
      <c r="AD176" s="163"/>
    </row>
    <row r="177" spans="2:30" ht="12.75">
      <c r="B177" s="156"/>
      <c r="C177" s="157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9"/>
      <c r="AA177" s="160">
        <f t="shared" si="3"/>
        <v>0</v>
      </c>
      <c r="AB177" s="161"/>
      <c r="AC177" s="162"/>
      <c r="AD177" s="163"/>
    </row>
    <row r="178" spans="2:30" ht="12.75">
      <c r="B178" s="156"/>
      <c r="C178" s="157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9"/>
      <c r="AA178" s="160">
        <f t="shared" si="3"/>
        <v>0</v>
      </c>
      <c r="AB178" s="161"/>
      <c r="AC178" s="162"/>
      <c r="AD178" s="163"/>
    </row>
    <row r="179" spans="2:30" ht="12.75">
      <c r="B179" s="156"/>
      <c r="C179" s="157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9"/>
      <c r="AA179" s="160">
        <f t="shared" si="3"/>
        <v>0</v>
      </c>
      <c r="AB179" s="161"/>
      <c r="AC179" s="162"/>
      <c r="AD179" s="163"/>
    </row>
    <row r="180" spans="2:30" ht="12.75">
      <c r="B180" s="156"/>
      <c r="C180" s="157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9"/>
      <c r="AA180" s="160">
        <f t="shared" si="3"/>
        <v>0</v>
      </c>
      <c r="AB180" s="161"/>
      <c r="AC180" s="162"/>
      <c r="AD180" s="163"/>
    </row>
    <row r="181" spans="2:30" ht="12.75">
      <c r="B181" s="156"/>
      <c r="C181" s="157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9"/>
      <c r="AA181" s="160">
        <f t="shared" si="3"/>
        <v>0</v>
      </c>
      <c r="AB181" s="161"/>
      <c r="AC181" s="162"/>
      <c r="AD181" s="163"/>
    </row>
    <row r="182" spans="2:30" ht="12.75">
      <c r="B182" s="156"/>
      <c r="C182" s="157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9"/>
      <c r="AA182" s="160">
        <f t="shared" si="3"/>
        <v>0</v>
      </c>
      <c r="AB182" s="161"/>
      <c r="AC182" s="162"/>
      <c r="AD182" s="163"/>
    </row>
    <row r="183" spans="2:30" ht="12.75">
      <c r="B183" s="156"/>
      <c r="C183" s="157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9"/>
      <c r="AA183" s="160">
        <f t="shared" si="3"/>
        <v>0</v>
      </c>
      <c r="AB183" s="161"/>
      <c r="AC183" s="162"/>
      <c r="AD183" s="163"/>
    </row>
    <row r="184" spans="2:30" ht="12.75">
      <c r="B184" s="156"/>
      <c r="C184" s="157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9"/>
      <c r="AA184" s="160">
        <f t="shared" si="3"/>
        <v>0</v>
      </c>
      <c r="AB184" s="161"/>
      <c r="AC184" s="162"/>
      <c r="AD184" s="163"/>
    </row>
    <row r="185" spans="2:30" ht="12.75">
      <c r="B185" s="156"/>
      <c r="C185" s="157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9"/>
      <c r="AA185" s="160">
        <f t="shared" si="3"/>
        <v>0</v>
      </c>
      <c r="AB185" s="161"/>
      <c r="AC185" s="162"/>
      <c r="AD185" s="163"/>
    </row>
    <row r="186" spans="2:30" ht="12.75">
      <c r="B186" s="156"/>
      <c r="C186" s="157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9"/>
      <c r="AA186" s="160">
        <f t="shared" si="3"/>
        <v>0</v>
      </c>
      <c r="AB186" s="161"/>
      <c r="AC186" s="162"/>
      <c r="AD186" s="163"/>
    </row>
    <row r="187" spans="2:30" ht="12.75">
      <c r="B187" s="156"/>
      <c r="C187" s="157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9"/>
      <c r="AA187" s="160">
        <f t="shared" si="3"/>
        <v>0</v>
      </c>
      <c r="AB187" s="161"/>
      <c r="AC187" s="162"/>
      <c r="AD187" s="163"/>
    </row>
    <row r="188" spans="2:30" ht="12.75">
      <c r="B188" s="156"/>
      <c r="C188" s="157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9"/>
      <c r="AA188" s="160">
        <f t="shared" si="3"/>
        <v>0</v>
      </c>
      <c r="AB188" s="161"/>
      <c r="AC188" s="162"/>
      <c r="AD188" s="163"/>
    </row>
    <row r="189" spans="2:30" ht="12.75">
      <c r="B189" s="156"/>
      <c r="C189" s="157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9"/>
      <c r="AA189" s="160">
        <f t="shared" si="3"/>
        <v>0</v>
      </c>
      <c r="AB189" s="161"/>
      <c r="AC189" s="162"/>
      <c r="AD189" s="163"/>
    </row>
    <row r="190" spans="2:30" ht="12.75">
      <c r="B190" s="156"/>
      <c r="C190" s="157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9"/>
      <c r="AA190" s="160">
        <f t="shared" si="3"/>
        <v>0</v>
      </c>
      <c r="AB190" s="161"/>
      <c r="AC190" s="162"/>
      <c r="AD190" s="163"/>
    </row>
    <row r="191" spans="2:30" ht="12.75">
      <c r="B191" s="156"/>
      <c r="C191" s="157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9"/>
      <c r="AA191" s="160">
        <f t="shared" si="3"/>
        <v>0</v>
      </c>
      <c r="AB191" s="161"/>
      <c r="AC191" s="162"/>
      <c r="AD191" s="163"/>
    </row>
    <row r="192" spans="2:30" ht="12.75">
      <c r="B192" s="156"/>
      <c r="C192" s="157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9"/>
      <c r="AA192" s="160">
        <f t="shared" si="3"/>
        <v>0</v>
      </c>
      <c r="AB192" s="161"/>
      <c r="AC192" s="162"/>
      <c r="AD192" s="163"/>
    </row>
    <row r="193" spans="2:30" ht="12.75">
      <c r="B193" s="156"/>
      <c r="C193" s="157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9"/>
      <c r="AA193" s="160">
        <f t="shared" si="3"/>
        <v>0</v>
      </c>
      <c r="AB193" s="161"/>
      <c r="AC193" s="162"/>
      <c r="AD193" s="163"/>
    </row>
    <row r="194" spans="2:30" ht="12.75">
      <c r="B194" s="156"/>
      <c r="C194" s="157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9"/>
      <c r="AA194" s="160">
        <f t="shared" si="3"/>
        <v>0</v>
      </c>
      <c r="AB194" s="161"/>
      <c r="AC194" s="162"/>
      <c r="AD194" s="163"/>
    </row>
    <row r="195" spans="2:30" ht="12.75">
      <c r="B195" s="156"/>
      <c r="C195" s="157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9"/>
      <c r="AA195" s="160">
        <f t="shared" si="3"/>
        <v>0</v>
      </c>
      <c r="AB195" s="161"/>
      <c r="AC195" s="162"/>
      <c r="AD195" s="163"/>
    </row>
    <row r="196" spans="2:30" ht="12.75">
      <c r="B196" s="156"/>
      <c r="C196" s="157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9"/>
      <c r="AA196" s="160">
        <f t="shared" si="3"/>
        <v>0</v>
      </c>
      <c r="AB196" s="161"/>
      <c r="AC196" s="162"/>
      <c r="AD196" s="163"/>
    </row>
    <row r="197" spans="2:30" ht="12.75">
      <c r="B197" s="156"/>
      <c r="C197" s="157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9"/>
      <c r="AA197" s="160">
        <f t="shared" si="3"/>
        <v>0</v>
      </c>
      <c r="AB197" s="161"/>
      <c r="AC197" s="162"/>
      <c r="AD197" s="163"/>
    </row>
    <row r="198" spans="2:30" ht="12.75">
      <c r="B198" s="156"/>
      <c r="C198" s="157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9"/>
      <c r="AA198" s="160">
        <f t="shared" si="3"/>
        <v>0</v>
      </c>
      <c r="AB198" s="161"/>
      <c r="AC198" s="162"/>
      <c r="AD198" s="163"/>
    </row>
    <row r="199" spans="2:30" ht="12.75">
      <c r="B199" s="156"/>
      <c r="C199" s="157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9"/>
      <c r="AA199" s="160">
        <f t="shared" si="3"/>
        <v>0</v>
      </c>
      <c r="AB199" s="161"/>
      <c r="AC199" s="162"/>
      <c r="AD199" s="163"/>
    </row>
    <row r="200" spans="2:30" ht="12.75">
      <c r="B200" s="156"/>
      <c r="C200" s="157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9"/>
      <c r="AA200" s="160">
        <f t="shared" si="3"/>
        <v>0</v>
      </c>
      <c r="AB200" s="161"/>
      <c r="AC200" s="162"/>
      <c r="AD200" s="163"/>
    </row>
    <row r="201" spans="2:30" ht="12.75">
      <c r="B201" s="156"/>
      <c r="C201" s="157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9"/>
      <c r="AA201" s="160">
        <f t="shared" si="3"/>
        <v>0</v>
      </c>
      <c r="AB201" s="161"/>
      <c r="AC201" s="162"/>
      <c r="AD201" s="163"/>
    </row>
    <row r="202" spans="2:30" ht="12.75">
      <c r="B202" s="156"/>
      <c r="C202" s="157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9"/>
      <c r="AA202" s="160">
        <f t="shared" si="3"/>
        <v>0</v>
      </c>
      <c r="AB202" s="161"/>
      <c r="AC202" s="162"/>
      <c r="AD202" s="163"/>
    </row>
    <row r="203" spans="2:30" ht="12.75">
      <c r="B203" s="156"/>
      <c r="C203" s="157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9"/>
      <c r="AA203" s="160">
        <f t="shared" si="3"/>
        <v>0</v>
      </c>
      <c r="AB203" s="161"/>
      <c r="AC203" s="162"/>
      <c r="AD203" s="163"/>
    </row>
    <row r="204" spans="2:30" ht="12.75">
      <c r="B204" s="156"/>
      <c r="C204" s="157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9"/>
      <c r="AA204" s="160">
        <f t="shared" si="3"/>
        <v>0</v>
      </c>
      <c r="AB204" s="161"/>
      <c r="AC204" s="162"/>
      <c r="AD204" s="163"/>
    </row>
    <row r="205" spans="2:30" ht="12.75">
      <c r="B205" s="156"/>
      <c r="C205" s="157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9"/>
      <c r="AA205" s="160">
        <f aca="true" t="shared" si="4" ref="AA205:AA268">SUM(C205:Z205)</f>
        <v>0</v>
      </c>
      <c r="AB205" s="161"/>
      <c r="AC205" s="162"/>
      <c r="AD205" s="163"/>
    </row>
    <row r="206" spans="2:30" ht="12.75">
      <c r="B206" s="156"/>
      <c r="C206" s="157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9"/>
      <c r="AA206" s="160">
        <f t="shared" si="4"/>
        <v>0</v>
      </c>
      <c r="AB206" s="161"/>
      <c r="AC206" s="162"/>
      <c r="AD206" s="163"/>
    </row>
    <row r="207" spans="2:30" ht="12.75">
      <c r="B207" s="156"/>
      <c r="C207" s="157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9"/>
      <c r="AA207" s="160">
        <f t="shared" si="4"/>
        <v>0</v>
      </c>
      <c r="AB207" s="161"/>
      <c r="AC207" s="162"/>
      <c r="AD207" s="163"/>
    </row>
    <row r="208" spans="2:30" ht="12.75">
      <c r="B208" s="156"/>
      <c r="C208" s="157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9"/>
      <c r="AA208" s="160">
        <f t="shared" si="4"/>
        <v>0</v>
      </c>
      <c r="AB208" s="161"/>
      <c r="AC208" s="162"/>
      <c r="AD208" s="163"/>
    </row>
    <row r="209" spans="2:30" ht="12.75">
      <c r="B209" s="156"/>
      <c r="C209" s="157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9"/>
      <c r="AA209" s="160">
        <f t="shared" si="4"/>
        <v>0</v>
      </c>
      <c r="AB209" s="161"/>
      <c r="AC209" s="162"/>
      <c r="AD209" s="163"/>
    </row>
    <row r="210" spans="2:30" ht="12.75">
      <c r="B210" s="156"/>
      <c r="C210" s="157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9"/>
      <c r="AA210" s="160">
        <f t="shared" si="4"/>
        <v>0</v>
      </c>
      <c r="AB210" s="161"/>
      <c r="AC210" s="162"/>
      <c r="AD210" s="163"/>
    </row>
    <row r="211" spans="2:30" ht="12.75">
      <c r="B211" s="156"/>
      <c r="C211" s="157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9"/>
      <c r="AA211" s="160">
        <f t="shared" si="4"/>
        <v>0</v>
      </c>
      <c r="AB211" s="161"/>
      <c r="AC211" s="162"/>
      <c r="AD211" s="163"/>
    </row>
    <row r="212" spans="2:30" ht="12.75">
      <c r="B212" s="156"/>
      <c r="C212" s="157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9"/>
      <c r="AA212" s="160">
        <f t="shared" si="4"/>
        <v>0</v>
      </c>
      <c r="AB212" s="161"/>
      <c r="AC212" s="162"/>
      <c r="AD212" s="163"/>
    </row>
    <row r="213" spans="2:30" ht="12.75">
      <c r="B213" s="156"/>
      <c r="C213" s="157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9"/>
      <c r="AA213" s="160">
        <f t="shared" si="4"/>
        <v>0</v>
      </c>
      <c r="AB213" s="161"/>
      <c r="AC213" s="162"/>
      <c r="AD213" s="163"/>
    </row>
    <row r="214" spans="2:30" ht="12.75">
      <c r="B214" s="156"/>
      <c r="C214" s="157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9"/>
      <c r="AA214" s="160">
        <f t="shared" si="4"/>
        <v>0</v>
      </c>
      <c r="AB214" s="161"/>
      <c r="AC214" s="162"/>
      <c r="AD214" s="163"/>
    </row>
    <row r="215" spans="2:30" ht="12.75">
      <c r="B215" s="156"/>
      <c r="C215" s="157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9"/>
      <c r="AA215" s="160">
        <f t="shared" si="4"/>
        <v>0</v>
      </c>
      <c r="AB215" s="161"/>
      <c r="AC215" s="162"/>
      <c r="AD215" s="163"/>
    </row>
    <row r="216" spans="2:30" ht="12.75">
      <c r="B216" s="156"/>
      <c r="C216" s="157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9"/>
      <c r="AA216" s="160">
        <f t="shared" si="4"/>
        <v>0</v>
      </c>
      <c r="AB216" s="161"/>
      <c r="AC216" s="162"/>
      <c r="AD216" s="163"/>
    </row>
    <row r="217" spans="2:30" ht="12.75">
      <c r="B217" s="156"/>
      <c r="C217" s="157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9"/>
      <c r="AA217" s="160">
        <f t="shared" si="4"/>
        <v>0</v>
      </c>
      <c r="AB217" s="161"/>
      <c r="AC217" s="162"/>
      <c r="AD217" s="163"/>
    </row>
    <row r="218" spans="2:30" ht="12.75">
      <c r="B218" s="156"/>
      <c r="C218" s="157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9"/>
      <c r="AA218" s="160">
        <f t="shared" si="4"/>
        <v>0</v>
      </c>
      <c r="AB218" s="161"/>
      <c r="AC218" s="162"/>
      <c r="AD218" s="163"/>
    </row>
    <row r="219" spans="2:30" ht="12.75">
      <c r="B219" s="156"/>
      <c r="C219" s="157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9"/>
      <c r="AA219" s="160">
        <f t="shared" si="4"/>
        <v>0</v>
      </c>
      <c r="AB219" s="161"/>
      <c r="AC219" s="162"/>
      <c r="AD219" s="163"/>
    </row>
    <row r="220" spans="2:30" ht="12.75">
      <c r="B220" s="156"/>
      <c r="C220" s="157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9"/>
      <c r="AA220" s="160">
        <f t="shared" si="4"/>
        <v>0</v>
      </c>
      <c r="AB220" s="161"/>
      <c r="AC220" s="162"/>
      <c r="AD220" s="163"/>
    </row>
    <row r="221" spans="2:30" ht="12.75">
      <c r="B221" s="156"/>
      <c r="C221" s="157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9"/>
      <c r="AA221" s="160">
        <f t="shared" si="4"/>
        <v>0</v>
      </c>
      <c r="AB221" s="161"/>
      <c r="AC221" s="162"/>
      <c r="AD221" s="163"/>
    </row>
    <row r="222" spans="2:30" ht="12.75">
      <c r="B222" s="156"/>
      <c r="C222" s="157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9"/>
      <c r="AA222" s="160">
        <f t="shared" si="4"/>
        <v>0</v>
      </c>
      <c r="AB222" s="161"/>
      <c r="AC222" s="162"/>
      <c r="AD222" s="163"/>
    </row>
    <row r="223" spans="2:30" ht="12.75">
      <c r="B223" s="156"/>
      <c r="C223" s="157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9"/>
      <c r="AA223" s="160">
        <f t="shared" si="4"/>
        <v>0</v>
      </c>
      <c r="AB223" s="161"/>
      <c r="AC223" s="162"/>
      <c r="AD223" s="163"/>
    </row>
    <row r="224" spans="2:30" ht="12.75">
      <c r="B224" s="156"/>
      <c r="C224" s="157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9"/>
      <c r="AA224" s="160">
        <f t="shared" si="4"/>
        <v>0</v>
      </c>
      <c r="AB224" s="161"/>
      <c r="AC224" s="162"/>
      <c r="AD224" s="163"/>
    </row>
    <row r="225" spans="2:30" ht="12.75">
      <c r="B225" s="156"/>
      <c r="C225" s="157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9"/>
      <c r="AA225" s="160">
        <f t="shared" si="4"/>
        <v>0</v>
      </c>
      <c r="AB225" s="161"/>
      <c r="AC225" s="162"/>
      <c r="AD225" s="163"/>
    </row>
    <row r="226" spans="2:30" ht="12.75">
      <c r="B226" s="156"/>
      <c r="C226" s="157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9"/>
      <c r="AA226" s="160">
        <f t="shared" si="4"/>
        <v>0</v>
      </c>
      <c r="AB226" s="161"/>
      <c r="AC226" s="162"/>
      <c r="AD226" s="163"/>
    </row>
    <row r="227" spans="2:30" ht="12.75">
      <c r="B227" s="156"/>
      <c r="C227" s="157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9"/>
      <c r="AA227" s="160">
        <f t="shared" si="4"/>
        <v>0</v>
      </c>
      <c r="AB227" s="161"/>
      <c r="AC227" s="162"/>
      <c r="AD227" s="163"/>
    </row>
    <row r="228" spans="2:30" ht="12.75">
      <c r="B228" s="156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9"/>
      <c r="AA228" s="160">
        <f t="shared" si="4"/>
        <v>0</v>
      </c>
      <c r="AB228" s="161"/>
      <c r="AC228" s="162"/>
      <c r="AD228" s="163"/>
    </row>
    <row r="229" spans="2:30" ht="12.75">
      <c r="B229" s="156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9"/>
      <c r="AA229" s="160">
        <f t="shared" si="4"/>
        <v>0</v>
      </c>
      <c r="AB229" s="161"/>
      <c r="AC229" s="162"/>
      <c r="AD229" s="163"/>
    </row>
    <row r="230" spans="2:30" ht="12.75">
      <c r="B230" s="156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9"/>
      <c r="AA230" s="160">
        <f t="shared" si="4"/>
        <v>0</v>
      </c>
      <c r="AB230" s="161"/>
      <c r="AC230" s="162"/>
      <c r="AD230" s="163"/>
    </row>
    <row r="231" spans="2:30" ht="12.75">
      <c r="B231" s="156"/>
      <c r="C231" s="157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9"/>
      <c r="AA231" s="160">
        <f t="shared" si="4"/>
        <v>0</v>
      </c>
      <c r="AB231" s="161"/>
      <c r="AC231" s="162"/>
      <c r="AD231" s="163"/>
    </row>
    <row r="232" spans="2:30" ht="12.75">
      <c r="B232" s="156"/>
      <c r="C232" s="157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9"/>
      <c r="AA232" s="160">
        <f t="shared" si="4"/>
        <v>0</v>
      </c>
      <c r="AB232" s="161"/>
      <c r="AC232" s="162"/>
      <c r="AD232" s="163"/>
    </row>
    <row r="233" spans="2:30" ht="12.75">
      <c r="B233" s="156"/>
      <c r="C233" s="157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9"/>
      <c r="AA233" s="160">
        <f t="shared" si="4"/>
        <v>0</v>
      </c>
      <c r="AB233" s="161"/>
      <c r="AC233" s="162"/>
      <c r="AD233" s="163"/>
    </row>
    <row r="234" spans="2:30" ht="12.75">
      <c r="B234" s="156"/>
      <c r="C234" s="157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9"/>
      <c r="AA234" s="160">
        <f t="shared" si="4"/>
        <v>0</v>
      </c>
      <c r="AB234" s="161"/>
      <c r="AC234" s="162"/>
      <c r="AD234" s="163"/>
    </row>
    <row r="235" spans="2:30" ht="12.75">
      <c r="B235" s="156"/>
      <c r="C235" s="157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9"/>
      <c r="AA235" s="160">
        <f t="shared" si="4"/>
        <v>0</v>
      </c>
      <c r="AB235" s="161"/>
      <c r="AC235" s="162"/>
      <c r="AD235" s="163"/>
    </row>
    <row r="236" spans="2:30" ht="12.75">
      <c r="B236" s="156"/>
      <c r="C236" s="157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9"/>
      <c r="AA236" s="160">
        <f t="shared" si="4"/>
        <v>0</v>
      </c>
      <c r="AB236" s="161"/>
      <c r="AC236" s="162"/>
      <c r="AD236" s="163"/>
    </row>
    <row r="237" spans="2:30" ht="12.75">
      <c r="B237" s="156"/>
      <c r="C237" s="157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9"/>
      <c r="AA237" s="160">
        <f t="shared" si="4"/>
        <v>0</v>
      </c>
      <c r="AB237" s="161"/>
      <c r="AC237" s="162"/>
      <c r="AD237" s="163"/>
    </row>
    <row r="238" spans="2:30" ht="12.75">
      <c r="B238" s="156"/>
      <c r="C238" s="157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9"/>
      <c r="AA238" s="160">
        <f t="shared" si="4"/>
        <v>0</v>
      </c>
      <c r="AB238" s="161"/>
      <c r="AC238" s="162"/>
      <c r="AD238" s="163"/>
    </row>
    <row r="239" spans="2:30" ht="12.75">
      <c r="B239" s="156"/>
      <c r="C239" s="15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9"/>
      <c r="AA239" s="160">
        <f t="shared" si="4"/>
        <v>0</v>
      </c>
      <c r="AB239" s="161"/>
      <c r="AC239" s="162"/>
      <c r="AD239" s="163"/>
    </row>
    <row r="240" spans="2:30" ht="12.75">
      <c r="B240" s="156"/>
      <c r="C240" s="15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9"/>
      <c r="AA240" s="160">
        <f t="shared" si="4"/>
        <v>0</v>
      </c>
      <c r="AB240" s="161"/>
      <c r="AC240" s="162"/>
      <c r="AD240" s="163"/>
    </row>
    <row r="241" spans="2:30" ht="12.75">
      <c r="B241" s="156"/>
      <c r="C241" s="15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9"/>
      <c r="AA241" s="160">
        <f t="shared" si="4"/>
        <v>0</v>
      </c>
      <c r="AB241" s="161"/>
      <c r="AC241" s="162"/>
      <c r="AD241" s="163"/>
    </row>
    <row r="242" spans="2:30" ht="12.75">
      <c r="B242" s="156"/>
      <c r="C242" s="15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9"/>
      <c r="AA242" s="160">
        <f t="shared" si="4"/>
        <v>0</v>
      </c>
      <c r="AB242" s="161"/>
      <c r="AC242" s="162"/>
      <c r="AD242" s="163"/>
    </row>
    <row r="243" spans="2:30" ht="12.75">
      <c r="B243" s="156"/>
      <c r="C243" s="15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9"/>
      <c r="AA243" s="160">
        <f t="shared" si="4"/>
        <v>0</v>
      </c>
      <c r="AB243" s="161"/>
      <c r="AC243" s="162"/>
      <c r="AD243" s="163"/>
    </row>
    <row r="244" spans="2:30" ht="12.75">
      <c r="B244" s="156"/>
      <c r="C244" s="15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9"/>
      <c r="AA244" s="160">
        <f t="shared" si="4"/>
        <v>0</v>
      </c>
      <c r="AB244" s="161"/>
      <c r="AC244" s="162"/>
      <c r="AD244" s="163"/>
    </row>
    <row r="245" spans="2:30" ht="12.75">
      <c r="B245" s="156"/>
      <c r="C245" s="15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9"/>
      <c r="AA245" s="160">
        <f t="shared" si="4"/>
        <v>0</v>
      </c>
      <c r="AB245" s="161"/>
      <c r="AC245" s="162"/>
      <c r="AD245" s="163"/>
    </row>
    <row r="246" spans="2:30" ht="12.75">
      <c r="B246" s="156"/>
      <c r="C246" s="15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9"/>
      <c r="AA246" s="160">
        <f t="shared" si="4"/>
        <v>0</v>
      </c>
      <c r="AB246" s="161"/>
      <c r="AC246" s="162"/>
      <c r="AD246" s="163"/>
    </row>
    <row r="247" spans="2:30" ht="12.75">
      <c r="B247" s="156"/>
      <c r="C247" s="15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9"/>
      <c r="AA247" s="160">
        <f t="shared" si="4"/>
        <v>0</v>
      </c>
      <c r="AB247" s="161"/>
      <c r="AC247" s="162"/>
      <c r="AD247" s="163"/>
    </row>
    <row r="248" spans="2:30" ht="12.75">
      <c r="B248" s="156"/>
      <c r="C248" s="15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9"/>
      <c r="AA248" s="160">
        <f t="shared" si="4"/>
        <v>0</v>
      </c>
      <c r="AB248" s="161"/>
      <c r="AC248" s="162"/>
      <c r="AD248" s="163"/>
    </row>
    <row r="249" spans="2:30" ht="12.75">
      <c r="B249" s="156"/>
      <c r="C249" s="15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9"/>
      <c r="AA249" s="160">
        <f t="shared" si="4"/>
        <v>0</v>
      </c>
      <c r="AB249" s="161"/>
      <c r="AC249" s="162"/>
      <c r="AD249" s="163"/>
    </row>
    <row r="250" spans="2:30" ht="12.75">
      <c r="B250" s="156"/>
      <c r="C250" s="15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9"/>
      <c r="AA250" s="160">
        <f t="shared" si="4"/>
        <v>0</v>
      </c>
      <c r="AB250" s="161"/>
      <c r="AC250" s="162"/>
      <c r="AD250" s="163"/>
    </row>
    <row r="251" spans="2:30" ht="12.75">
      <c r="B251" s="156"/>
      <c r="C251" s="15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9"/>
      <c r="AA251" s="160">
        <f t="shared" si="4"/>
        <v>0</v>
      </c>
      <c r="AB251" s="161"/>
      <c r="AC251" s="162"/>
      <c r="AD251" s="163"/>
    </row>
    <row r="252" spans="2:30" ht="12.75">
      <c r="B252" s="156"/>
      <c r="C252" s="15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9"/>
      <c r="AA252" s="160">
        <f t="shared" si="4"/>
        <v>0</v>
      </c>
      <c r="AB252" s="161"/>
      <c r="AC252" s="162"/>
      <c r="AD252" s="163"/>
    </row>
    <row r="253" spans="2:30" ht="12.75">
      <c r="B253" s="156"/>
      <c r="C253" s="15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9"/>
      <c r="AA253" s="160">
        <f t="shared" si="4"/>
        <v>0</v>
      </c>
      <c r="AB253" s="161"/>
      <c r="AC253" s="162"/>
      <c r="AD253" s="163"/>
    </row>
    <row r="254" spans="2:30" ht="12.75">
      <c r="B254" s="156"/>
      <c r="C254" s="15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9"/>
      <c r="AA254" s="160">
        <f t="shared" si="4"/>
        <v>0</v>
      </c>
      <c r="AB254" s="161"/>
      <c r="AC254" s="162"/>
      <c r="AD254" s="163"/>
    </row>
    <row r="255" spans="2:30" ht="12.75">
      <c r="B255" s="156"/>
      <c r="C255" s="15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9"/>
      <c r="AA255" s="160">
        <f t="shared" si="4"/>
        <v>0</v>
      </c>
      <c r="AB255" s="161"/>
      <c r="AC255" s="162"/>
      <c r="AD255" s="163"/>
    </row>
    <row r="256" spans="2:30" ht="12.75">
      <c r="B256" s="156"/>
      <c r="C256" s="15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9"/>
      <c r="AA256" s="160">
        <f t="shared" si="4"/>
        <v>0</v>
      </c>
      <c r="AB256" s="161"/>
      <c r="AC256" s="162"/>
      <c r="AD256" s="163"/>
    </row>
    <row r="257" spans="2:30" ht="12.75">
      <c r="B257" s="156"/>
      <c r="C257" s="15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9"/>
      <c r="AA257" s="160">
        <f t="shared" si="4"/>
        <v>0</v>
      </c>
      <c r="AB257" s="161"/>
      <c r="AC257" s="162"/>
      <c r="AD257" s="163"/>
    </row>
    <row r="258" spans="2:30" ht="12.75">
      <c r="B258" s="156"/>
      <c r="C258" s="15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9"/>
      <c r="AA258" s="160">
        <f t="shared" si="4"/>
        <v>0</v>
      </c>
      <c r="AB258" s="161"/>
      <c r="AC258" s="162"/>
      <c r="AD258" s="163"/>
    </row>
    <row r="259" spans="2:30" ht="12.75">
      <c r="B259" s="156"/>
      <c r="C259" s="15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9"/>
      <c r="AA259" s="160">
        <f t="shared" si="4"/>
        <v>0</v>
      </c>
      <c r="AB259" s="161"/>
      <c r="AC259" s="162"/>
      <c r="AD259" s="163"/>
    </row>
    <row r="260" spans="2:30" ht="12.75">
      <c r="B260" s="156"/>
      <c r="C260" s="15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9"/>
      <c r="AA260" s="160">
        <f t="shared" si="4"/>
        <v>0</v>
      </c>
      <c r="AB260" s="161"/>
      <c r="AC260" s="162"/>
      <c r="AD260" s="163"/>
    </row>
    <row r="261" spans="2:30" ht="12.75">
      <c r="B261" s="156"/>
      <c r="C261" s="15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9"/>
      <c r="AA261" s="160">
        <f t="shared" si="4"/>
        <v>0</v>
      </c>
      <c r="AB261" s="161"/>
      <c r="AC261" s="162"/>
      <c r="AD261" s="163"/>
    </row>
    <row r="262" spans="2:30" ht="12.75">
      <c r="B262" s="156"/>
      <c r="C262" s="15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9"/>
      <c r="AA262" s="160">
        <f t="shared" si="4"/>
        <v>0</v>
      </c>
      <c r="AB262" s="161"/>
      <c r="AC262" s="162"/>
      <c r="AD262" s="163"/>
    </row>
    <row r="263" spans="2:30" ht="12.75">
      <c r="B263" s="156"/>
      <c r="C263" s="15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9"/>
      <c r="AA263" s="160">
        <f t="shared" si="4"/>
        <v>0</v>
      </c>
      <c r="AB263" s="161"/>
      <c r="AC263" s="162"/>
      <c r="AD263" s="163"/>
    </row>
    <row r="264" spans="2:30" ht="12.75">
      <c r="B264" s="156"/>
      <c r="C264" s="15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9"/>
      <c r="AA264" s="160">
        <f t="shared" si="4"/>
        <v>0</v>
      </c>
      <c r="AB264" s="161"/>
      <c r="AC264" s="162"/>
      <c r="AD264" s="163"/>
    </row>
    <row r="265" spans="2:30" ht="12.75">
      <c r="B265" s="156"/>
      <c r="C265" s="15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9"/>
      <c r="AA265" s="160">
        <f t="shared" si="4"/>
        <v>0</v>
      </c>
      <c r="AB265" s="161"/>
      <c r="AC265" s="162"/>
      <c r="AD265" s="163"/>
    </row>
    <row r="266" spans="2:30" ht="12.75">
      <c r="B266" s="156"/>
      <c r="C266" s="15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9"/>
      <c r="AA266" s="160">
        <f t="shared" si="4"/>
        <v>0</v>
      </c>
      <c r="AB266" s="161"/>
      <c r="AC266" s="162"/>
      <c r="AD266" s="163"/>
    </row>
    <row r="267" spans="2:30" ht="12.75">
      <c r="B267" s="156"/>
      <c r="C267" s="15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9"/>
      <c r="AA267" s="160">
        <f t="shared" si="4"/>
        <v>0</v>
      </c>
      <c r="AB267" s="161"/>
      <c r="AC267" s="162"/>
      <c r="AD267" s="163"/>
    </row>
    <row r="268" spans="2:30" ht="12.75">
      <c r="B268" s="156"/>
      <c r="C268" s="15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9"/>
      <c r="AA268" s="160">
        <f t="shared" si="4"/>
        <v>0</v>
      </c>
      <c r="AB268" s="161"/>
      <c r="AC268" s="162"/>
      <c r="AD268" s="163"/>
    </row>
    <row r="269" spans="2:30" ht="12.75">
      <c r="B269" s="156"/>
      <c r="C269" s="15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9"/>
      <c r="AA269" s="160">
        <f aca="true" t="shared" si="5" ref="AA269:AA332">SUM(C269:Z269)</f>
        <v>0</v>
      </c>
      <c r="AB269" s="161"/>
      <c r="AC269" s="162"/>
      <c r="AD269" s="163"/>
    </row>
    <row r="270" spans="2:30" ht="12.75">
      <c r="B270" s="156"/>
      <c r="C270" s="15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9"/>
      <c r="AA270" s="160">
        <f t="shared" si="5"/>
        <v>0</v>
      </c>
      <c r="AB270" s="161"/>
      <c r="AC270" s="162"/>
      <c r="AD270" s="163"/>
    </row>
    <row r="271" spans="2:30" ht="12.75">
      <c r="B271" s="156"/>
      <c r="C271" s="15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9"/>
      <c r="AA271" s="160">
        <f t="shared" si="5"/>
        <v>0</v>
      </c>
      <c r="AB271" s="161"/>
      <c r="AC271" s="162"/>
      <c r="AD271" s="163"/>
    </row>
    <row r="272" spans="2:30" ht="12.75">
      <c r="B272" s="156"/>
      <c r="C272" s="15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9"/>
      <c r="AA272" s="160">
        <f t="shared" si="5"/>
        <v>0</v>
      </c>
      <c r="AB272" s="161"/>
      <c r="AC272" s="162"/>
      <c r="AD272" s="163"/>
    </row>
    <row r="273" spans="2:30" ht="12.75">
      <c r="B273" s="156"/>
      <c r="C273" s="15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9"/>
      <c r="AA273" s="160">
        <f t="shared" si="5"/>
        <v>0</v>
      </c>
      <c r="AB273" s="161"/>
      <c r="AC273" s="162"/>
      <c r="AD273" s="163"/>
    </row>
    <row r="274" spans="2:30" ht="12.75">
      <c r="B274" s="156"/>
      <c r="C274" s="15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9"/>
      <c r="AA274" s="160">
        <f t="shared" si="5"/>
        <v>0</v>
      </c>
      <c r="AB274" s="161"/>
      <c r="AC274" s="162"/>
      <c r="AD274" s="163"/>
    </row>
    <row r="275" spans="2:30" ht="12.75">
      <c r="B275" s="156"/>
      <c r="C275" s="15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9"/>
      <c r="AA275" s="160">
        <f t="shared" si="5"/>
        <v>0</v>
      </c>
      <c r="AB275" s="161"/>
      <c r="AC275" s="162"/>
      <c r="AD275" s="163"/>
    </row>
    <row r="276" spans="2:30" ht="12.75">
      <c r="B276" s="156"/>
      <c r="C276" s="15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9"/>
      <c r="AA276" s="160">
        <f t="shared" si="5"/>
        <v>0</v>
      </c>
      <c r="AB276" s="161"/>
      <c r="AC276" s="162"/>
      <c r="AD276" s="163"/>
    </row>
    <row r="277" spans="2:30" ht="12.75">
      <c r="B277" s="156"/>
      <c r="C277" s="15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9"/>
      <c r="AA277" s="160">
        <f t="shared" si="5"/>
        <v>0</v>
      </c>
      <c r="AB277" s="161"/>
      <c r="AC277" s="162"/>
      <c r="AD277" s="163"/>
    </row>
    <row r="278" spans="2:30" ht="12.75">
      <c r="B278" s="156"/>
      <c r="C278" s="15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9"/>
      <c r="AA278" s="160">
        <f t="shared" si="5"/>
        <v>0</v>
      </c>
      <c r="AB278" s="161"/>
      <c r="AC278" s="162"/>
      <c r="AD278" s="163"/>
    </row>
    <row r="279" spans="2:30" ht="12.75">
      <c r="B279" s="156"/>
      <c r="C279" s="15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9"/>
      <c r="AA279" s="160">
        <f t="shared" si="5"/>
        <v>0</v>
      </c>
      <c r="AB279" s="161"/>
      <c r="AC279" s="162"/>
      <c r="AD279" s="163"/>
    </row>
    <row r="280" spans="2:30" ht="12.75">
      <c r="B280" s="156"/>
      <c r="C280" s="15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9"/>
      <c r="AA280" s="160">
        <f t="shared" si="5"/>
        <v>0</v>
      </c>
      <c r="AB280" s="161"/>
      <c r="AC280" s="162"/>
      <c r="AD280" s="163"/>
    </row>
    <row r="281" spans="2:30" ht="12.75">
      <c r="B281" s="156"/>
      <c r="C281" s="15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9"/>
      <c r="AA281" s="160">
        <f t="shared" si="5"/>
        <v>0</v>
      </c>
      <c r="AB281" s="161"/>
      <c r="AC281" s="162"/>
      <c r="AD281" s="163"/>
    </row>
    <row r="282" spans="2:30" ht="12.75">
      <c r="B282" s="156"/>
      <c r="C282" s="15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9"/>
      <c r="AA282" s="160">
        <f t="shared" si="5"/>
        <v>0</v>
      </c>
      <c r="AB282" s="161"/>
      <c r="AC282" s="162"/>
      <c r="AD282" s="163"/>
    </row>
    <row r="283" spans="2:30" ht="12.75">
      <c r="B283" s="156"/>
      <c r="C283" s="15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9"/>
      <c r="AA283" s="160">
        <f t="shared" si="5"/>
        <v>0</v>
      </c>
      <c r="AB283" s="161"/>
      <c r="AC283" s="162"/>
      <c r="AD283" s="163"/>
    </row>
    <row r="284" spans="2:30" ht="12.75">
      <c r="B284" s="156"/>
      <c r="C284" s="15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9"/>
      <c r="AA284" s="160">
        <f t="shared" si="5"/>
        <v>0</v>
      </c>
      <c r="AB284" s="161"/>
      <c r="AC284" s="162"/>
      <c r="AD284" s="163"/>
    </row>
    <row r="285" spans="2:30" ht="12.75">
      <c r="B285" s="156"/>
      <c r="C285" s="15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9"/>
      <c r="AA285" s="160">
        <f t="shared" si="5"/>
        <v>0</v>
      </c>
      <c r="AB285" s="161"/>
      <c r="AC285" s="162"/>
      <c r="AD285" s="163"/>
    </row>
    <row r="286" spans="2:30" ht="12.75">
      <c r="B286" s="156"/>
      <c r="C286" s="15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9"/>
      <c r="AA286" s="160">
        <f t="shared" si="5"/>
        <v>0</v>
      </c>
      <c r="AB286" s="161"/>
      <c r="AC286" s="162"/>
      <c r="AD286" s="163"/>
    </row>
    <row r="287" spans="2:30" ht="12.75">
      <c r="B287" s="156"/>
      <c r="C287" s="15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9"/>
      <c r="AA287" s="160">
        <f t="shared" si="5"/>
        <v>0</v>
      </c>
      <c r="AB287" s="161"/>
      <c r="AC287" s="162"/>
      <c r="AD287" s="163"/>
    </row>
    <row r="288" spans="2:30" ht="12.75">
      <c r="B288" s="156"/>
      <c r="C288" s="15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9"/>
      <c r="AA288" s="160">
        <f t="shared" si="5"/>
        <v>0</v>
      </c>
      <c r="AB288" s="161"/>
      <c r="AC288" s="162"/>
      <c r="AD288" s="163"/>
    </row>
    <row r="289" spans="2:30" ht="12.75">
      <c r="B289" s="156"/>
      <c r="C289" s="15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9"/>
      <c r="AA289" s="160">
        <f t="shared" si="5"/>
        <v>0</v>
      </c>
      <c r="AB289" s="161"/>
      <c r="AC289" s="162"/>
      <c r="AD289" s="163"/>
    </row>
    <row r="290" spans="2:30" ht="12.75">
      <c r="B290" s="156"/>
      <c r="C290" s="157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9"/>
      <c r="AA290" s="160">
        <f t="shared" si="5"/>
        <v>0</v>
      </c>
      <c r="AB290" s="161"/>
      <c r="AC290" s="162"/>
      <c r="AD290" s="163"/>
    </row>
    <row r="291" spans="2:30" ht="12.75">
      <c r="B291" s="156"/>
      <c r="C291" s="157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9"/>
      <c r="AA291" s="160">
        <f t="shared" si="5"/>
        <v>0</v>
      </c>
      <c r="AB291" s="161"/>
      <c r="AC291" s="162"/>
      <c r="AD291" s="163"/>
    </row>
    <row r="292" spans="2:30" ht="12.75">
      <c r="B292" s="156"/>
      <c r="C292" s="157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9"/>
      <c r="AA292" s="160">
        <f t="shared" si="5"/>
        <v>0</v>
      </c>
      <c r="AB292" s="161"/>
      <c r="AC292" s="162"/>
      <c r="AD292" s="163"/>
    </row>
    <row r="293" spans="2:30" ht="12.75">
      <c r="B293" s="156"/>
      <c r="C293" s="157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9"/>
      <c r="AA293" s="160">
        <f t="shared" si="5"/>
        <v>0</v>
      </c>
      <c r="AB293" s="161"/>
      <c r="AC293" s="162"/>
      <c r="AD293" s="163"/>
    </row>
    <row r="294" spans="2:30" ht="12.75">
      <c r="B294" s="156"/>
      <c r="C294" s="157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9"/>
      <c r="AA294" s="160">
        <f t="shared" si="5"/>
        <v>0</v>
      </c>
      <c r="AB294" s="161"/>
      <c r="AC294" s="162"/>
      <c r="AD294" s="163"/>
    </row>
    <row r="295" spans="2:30" ht="12.75">
      <c r="B295" s="156"/>
      <c r="C295" s="157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9"/>
      <c r="AA295" s="160">
        <f t="shared" si="5"/>
        <v>0</v>
      </c>
      <c r="AB295" s="161"/>
      <c r="AC295" s="162"/>
      <c r="AD295" s="163"/>
    </row>
    <row r="296" spans="2:30" ht="12.75">
      <c r="B296" s="156"/>
      <c r="C296" s="157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9"/>
      <c r="AA296" s="160">
        <f t="shared" si="5"/>
        <v>0</v>
      </c>
      <c r="AB296" s="161"/>
      <c r="AC296" s="162"/>
      <c r="AD296" s="163"/>
    </row>
    <row r="297" spans="2:30" ht="12.75">
      <c r="B297" s="156"/>
      <c r="C297" s="157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9"/>
      <c r="AA297" s="160">
        <f t="shared" si="5"/>
        <v>0</v>
      </c>
      <c r="AB297" s="161"/>
      <c r="AC297" s="162"/>
      <c r="AD297" s="163"/>
    </row>
    <row r="298" spans="2:30" ht="12.75">
      <c r="B298" s="156"/>
      <c r="C298" s="157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9"/>
      <c r="AA298" s="160">
        <f t="shared" si="5"/>
        <v>0</v>
      </c>
      <c r="AB298" s="161"/>
      <c r="AC298" s="162"/>
      <c r="AD298" s="163"/>
    </row>
    <row r="299" spans="2:30" ht="12.75">
      <c r="B299" s="156"/>
      <c r="C299" s="157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9"/>
      <c r="AA299" s="160">
        <f t="shared" si="5"/>
        <v>0</v>
      </c>
      <c r="AB299" s="161"/>
      <c r="AC299" s="162"/>
      <c r="AD299" s="163"/>
    </row>
    <row r="300" spans="2:30" ht="12.75">
      <c r="B300" s="156"/>
      <c r="C300" s="157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9"/>
      <c r="AA300" s="160">
        <f t="shared" si="5"/>
        <v>0</v>
      </c>
      <c r="AB300" s="161"/>
      <c r="AC300" s="162"/>
      <c r="AD300" s="163"/>
    </row>
    <row r="301" spans="2:30" ht="12.75">
      <c r="B301" s="156"/>
      <c r="C301" s="157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9"/>
      <c r="AA301" s="160">
        <f t="shared" si="5"/>
        <v>0</v>
      </c>
      <c r="AB301" s="161"/>
      <c r="AC301" s="162"/>
      <c r="AD301" s="163"/>
    </row>
    <row r="302" spans="2:30" ht="12.75">
      <c r="B302" s="156"/>
      <c r="C302" s="157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9"/>
      <c r="AA302" s="160">
        <f t="shared" si="5"/>
        <v>0</v>
      </c>
      <c r="AB302" s="161"/>
      <c r="AC302" s="162"/>
      <c r="AD302" s="163"/>
    </row>
    <row r="303" spans="2:30" ht="12.75">
      <c r="B303" s="156"/>
      <c r="C303" s="157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9"/>
      <c r="AA303" s="160">
        <f t="shared" si="5"/>
        <v>0</v>
      </c>
      <c r="AB303" s="161"/>
      <c r="AC303" s="162"/>
      <c r="AD303" s="163"/>
    </row>
    <row r="304" spans="2:30" ht="12.75">
      <c r="B304" s="156"/>
      <c r="C304" s="157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9"/>
      <c r="AA304" s="160">
        <f t="shared" si="5"/>
        <v>0</v>
      </c>
      <c r="AB304" s="161"/>
      <c r="AC304" s="162"/>
      <c r="AD304" s="163"/>
    </row>
    <row r="305" spans="2:30" ht="12.75">
      <c r="B305" s="156"/>
      <c r="C305" s="157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9"/>
      <c r="AA305" s="160">
        <f t="shared" si="5"/>
        <v>0</v>
      </c>
      <c r="AB305" s="161"/>
      <c r="AC305" s="162"/>
      <c r="AD305" s="163"/>
    </row>
    <row r="306" spans="2:30" ht="12.75">
      <c r="B306" s="156"/>
      <c r="C306" s="157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9"/>
      <c r="AA306" s="160">
        <f t="shared" si="5"/>
        <v>0</v>
      </c>
      <c r="AB306" s="161"/>
      <c r="AC306" s="162"/>
      <c r="AD306" s="163"/>
    </row>
    <row r="307" spans="2:30" ht="12.75">
      <c r="B307" s="156"/>
      <c r="C307" s="157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9"/>
      <c r="AA307" s="160">
        <f t="shared" si="5"/>
        <v>0</v>
      </c>
      <c r="AB307" s="161"/>
      <c r="AC307" s="162"/>
      <c r="AD307" s="163"/>
    </row>
    <row r="308" spans="2:30" ht="12.75">
      <c r="B308" s="156"/>
      <c r="C308" s="157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9"/>
      <c r="AA308" s="160">
        <f t="shared" si="5"/>
        <v>0</v>
      </c>
      <c r="AB308" s="161"/>
      <c r="AC308" s="162"/>
      <c r="AD308" s="163"/>
    </row>
    <row r="309" spans="2:30" ht="12.75">
      <c r="B309" s="156"/>
      <c r="C309" s="157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9"/>
      <c r="AA309" s="160">
        <f t="shared" si="5"/>
        <v>0</v>
      </c>
      <c r="AB309" s="161"/>
      <c r="AC309" s="162"/>
      <c r="AD309" s="163"/>
    </row>
    <row r="310" spans="2:30" ht="12.75">
      <c r="B310" s="156"/>
      <c r="C310" s="157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9"/>
      <c r="AA310" s="160">
        <f t="shared" si="5"/>
        <v>0</v>
      </c>
      <c r="AB310" s="161"/>
      <c r="AC310" s="162"/>
      <c r="AD310" s="163"/>
    </row>
    <row r="311" spans="2:30" ht="12.75">
      <c r="B311" s="156"/>
      <c r="C311" s="157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9"/>
      <c r="AA311" s="160">
        <f t="shared" si="5"/>
        <v>0</v>
      </c>
      <c r="AB311" s="161"/>
      <c r="AC311" s="162"/>
      <c r="AD311" s="163"/>
    </row>
    <row r="312" spans="2:30" ht="12.75">
      <c r="B312" s="156"/>
      <c r="C312" s="157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9"/>
      <c r="AA312" s="160">
        <f t="shared" si="5"/>
        <v>0</v>
      </c>
      <c r="AB312" s="161"/>
      <c r="AC312" s="162"/>
      <c r="AD312" s="163"/>
    </row>
    <row r="313" spans="2:30" ht="12.75">
      <c r="B313" s="156"/>
      <c r="C313" s="157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9"/>
      <c r="AA313" s="160">
        <f t="shared" si="5"/>
        <v>0</v>
      </c>
      <c r="AB313" s="161"/>
      <c r="AC313" s="162"/>
      <c r="AD313" s="163"/>
    </row>
    <row r="314" spans="2:30" ht="12.75">
      <c r="B314" s="156"/>
      <c r="C314" s="157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9"/>
      <c r="AA314" s="160">
        <f t="shared" si="5"/>
        <v>0</v>
      </c>
      <c r="AB314" s="161"/>
      <c r="AC314" s="162"/>
      <c r="AD314" s="163"/>
    </row>
    <row r="315" spans="2:30" ht="12.75">
      <c r="B315" s="156"/>
      <c r="C315" s="157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9"/>
      <c r="AA315" s="160">
        <f t="shared" si="5"/>
        <v>0</v>
      </c>
      <c r="AB315" s="161"/>
      <c r="AC315" s="162"/>
      <c r="AD315" s="163"/>
    </row>
    <row r="316" spans="2:30" ht="12.75">
      <c r="B316" s="156"/>
      <c r="C316" s="157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9"/>
      <c r="AA316" s="160">
        <f t="shared" si="5"/>
        <v>0</v>
      </c>
      <c r="AB316" s="161"/>
      <c r="AC316" s="162"/>
      <c r="AD316" s="163"/>
    </row>
    <row r="317" spans="2:30" ht="12.75">
      <c r="B317" s="156"/>
      <c r="C317" s="157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9"/>
      <c r="AA317" s="160">
        <f t="shared" si="5"/>
        <v>0</v>
      </c>
      <c r="AB317" s="161"/>
      <c r="AC317" s="162"/>
      <c r="AD317" s="163"/>
    </row>
    <row r="318" spans="2:30" ht="12.75">
      <c r="B318" s="156"/>
      <c r="C318" s="157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9"/>
      <c r="AA318" s="160">
        <f t="shared" si="5"/>
        <v>0</v>
      </c>
      <c r="AB318" s="161"/>
      <c r="AC318" s="162"/>
      <c r="AD318" s="163"/>
    </row>
    <row r="319" spans="2:30" ht="12.75">
      <c r="B319" s="156"/>
      <c r="C319" s="157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9"/>
      <c r="AA319" s="160">
        <f t="shared" si="5"/>
        <v>0</v>
      </c>
      <c r="AB319" s="161"/>
      <c r="AC319" s="162"/>
      <c r="AD319" s="163"/>
    </row>
    <row r="320" spans="2:30" ht="12.75">
      <c r="B320" s="156"/>
      <c r="C320" s="157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9"/>
      <c r="AA320" s="160">
        <f t="shared" si="5"/>
        <v>0</v>
      </c>
      <c r="AB320" s="161"/>
      <c r="AC320" s="162"/>
      <c r="AD320" s="163"/>
    </row>
    <row r="321" spans="2:30" ht="12.75">
      <c r="B321" s="156"/>
      <c r="C321" s="157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9"/>
      <c r="AA321" s="160">
        <f t="shared" si="5"/>
        <v>0</v>
      </c>
      <c r="AB321" s="161"/>
      <c r="AC321" s="162"/>
      <c r="AD321" s="163"/>
    </row>
    <row r="322" spans="2:30" ht="12.75">
      <c r="B322" s="156"/>
      <c r="C322" s="157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9"/>
      <c r="AA322" s="160">
        <f t="shared" si="5"/>
        <v>0</v>
      </c>
      <c r="AB322" s="161"/>
      <c r="AC322" s="162"/>
      <c r="AD322" s="163"/>
    </row>
    <row r="323" spans="2:30" ht="12.75">
      <c r="B323" s="156"/>
      <c r="C323" s="157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9"/>
      <c r="AA323" s="160">
        <f t="shared" si="5"/>
        <v>0</v>
      </c>
      <c r="AB323" s="161"/>
      <c r="AC323" s="162"/>
      <c r="AD323" s="163"/>
    </row>
    <row r="324" spans="2:30" ht="12.75">
      <c r="B324" s="156"/>
      <c r="C324" s="157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9"/>
      <c r="AA324" s="160">
        <f t="shared" si="5"/>
        <v>0</v>
      </c>
      <c r="AB324" s="161"/>
      <c r="AC324" s="162"/>
      <c r="AD324" s="163"/>
    </row>
    <row r="325" spans="2:30" ht="12.75">
      <c r="B325" s="156"/>
      <c r="C325" s="157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9"/>
      <c r="AA325" s="160">
        <f t="shared" si="5"/>
        <v>0</v>
      </c>
      <c r="AB325" s="161"/>
      <c r="AC325" s="162"/>
      <c r="AD325" s="163"/>
    </row>
    <row r="326" spans="2:30" ht="12.75">
      <c r="B326" s="156"/>
      <c r="C326" s="157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9"/>
      <c r="AA326" s="160">
        <f t="shared" si="5"/>
        <v>0</v>
      </c>
      <c r="AB326" s="161"/>
      <c r="AC326" s="162"/>
      <c r="AD326" s="163"/>
    </row>
    <row r="327" spans="2:30" ht="12.75">
      <c r="B327" s="156"/>
      <c r="C327" s="157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9"/>
      <c r="AA327" s="160">
        <f t="shared" si="5"/>
        <v>0</v>
      </c>
      <c r="AB327" s="161"/>
      <c r="AC327" s="162"/>
      <c r="AD327" s="163"/>
    </row>
    <row r="328" spans="2:30" ht="12.75">
      <c r="B328" s="156"/>
      <c r="C328" s="157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9"/>
      <c r="AA328" s="160">
        <f t="shared" si="5"/>
        <v>0</v>
      </c>
      <c r="AB328" s="161"/>
      <c r="AC328" s="162"/>
      <c r="AD328" s="163"/>
    </row>
    <row r="329" spans="2:30" ht="12.75">
      <c r="B329" s="156"/>
      <c r="C329" s="157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9"/>
      <c r="AA329" s="160">
        <f t="shared" si="5"/>
        <v>0</v>
      </c>
      <c r="AB329" s="161"/>
      <c r="AC329" s="162"/>
      <c r="AD329" s="163"/>
    </row>
    <row r="330" spans="2:30" ht="12.75">
      <c r="B330" s="156"/>
      <c r="C330" s="157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9"/>
      <c r="AA330" s="160">
        <f t="shared" si="5"/>
        <v>0</v>
      </c>
      <c r="AB330" s="161"/>
      <c r="AC330" s="162"/>
      <c r="AD330" s="163"/>
    </row>
    <row r="331" spans="2:30" ht="12.75">
      <c r="B331" s="156"/>
      <c r="C331" s="157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9"/>
      <c r="AA331" s="160">
        <f t="shared" si="5"/>
        <v>0</v>
      </c>
      <c r="AB331" s="161"/>
      <c r="AC331" s="162"/>
      <c r="AD331" s="163"/>
    </row>
    <row r="332" spans="2:30" ht="12.75">
      <c r="B332" s="156"/>
      <c r="C332" s="157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9"/>
      <c r="AA332" s="160">
        <f t="shared" si="5"/>
        <v>0</v>
      </c>
      <c r="AB332" s="161"/>
      <c r="AC332" s="162"/>
      <c r="AD332" s="163"/>
    </row>
    <row r="333" spans="2:30" ht="12.75">
      <c r="B333" s="156"/>
      <c r="C333" s="157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9"/>
      <c r="AA333" s="160">
        <f aca="true" t="shared" si="6" ref="AA333:AA377">SUM(C333:Z333)</f>
        <v>0</v>
      </c>
      <c r="AB333" s="161"/>
      <c r="AC333" s="162"/>
      <c r="AD333" s="163"/>
    </row>
    <row r="334" spans="2:30" ht="12.75">
      <c r="B334" s="156"/>
      <c r="C334" s="157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9"/>
      <c r="AA334" s="160">
        <f t="shared" si="6"/>
        <v>0</v>
      </c>
      <c r="AB334" s="161"/>
      <c r="AC334" s="162"/>
      <c r="AD334" s="163"/>
    </row>
    <row r="335" spans="2:30" ht="12.75">
      <c r="B335" s="156"/>
      <c r="C335" s="157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9"/>
      <c r="AA335" s="160">
        <f t="shared" si="6"/>
        <v>0</v>
      </c>
      <c r="AB335" s="161"/>
      <c r="AC335" s="162"/>
      <c r="AD335" s="163"/>
    </row>
    <row r="336" spans="2:30" ht="12.75">
      <c r="B336" s="156"/>
      <c r="C336" s="157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9"/>
      <c r="AA336" s="160">
        <f t="shared" si="6"/>
        <v>0</v>
      </c>
      <c r="AB336" s="161"/>
      <c r="AC336" s="162"/>
      <c r="AD336" s="163"/>
    </row>
    <row r="337" spans="2:30" ht="12.75">
      <c r="B337" s="156"/>
      <c r="C337" s="157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9"/>
      <c r="AA337" s="160">
        <f t="shared" si="6"/>
        <v>0</v>
      </c>
      <c r="AB337" s="161"/>
      <c r="AC337" s="162"/>
      <c r="AD337" s="163"/>
    </row>
    <row r="338" spans="2:30" ht="12.75">
      <c r="B338" s="156"/>
      <c r="C338" s="157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9"/>
      <c r="AA338" s="160">
        <f t="shared" si="6"/>
        <v>0</v>
      </c>
      <c r="AB338" s="161"/>
      <c r="AC338" s="162"/>
      <c r="AD338" s="163"/>
    </row>
    <row r="339" spans="2:30" ht="12.75">
      <c r="B339" s="156"/>
      <c r="C339" s="157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9"/>
      <c r="AA339" s="160">
        <f t="shared" si="6"/>
        <v>0</v>
      </c>
      <c r="AB339" s="161"/>
      <c r="AC339" s="162"/>
      <c r="AD339" s="163"/>
    </row>
    <row r="340" spans="2:30" ht="12.75">
      <c r="B340" s="156"/>
      <c r="C340" s="157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9"/>
      <c r="AA340" s="160">
        <f t="shared" si="6"/>
        <v>0</v>
      </c>
      <c r="AB340" s="161"/>
      <c r="AC340" s="162"/>
      <c r="AD340" s="163"/>
    </row>
    <row r="341" spans="2:30" ht="12.75">
      <c r="B341" s="156"/>
      <c r="C341" s="157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9"/>
      <c r="AA341" s="160">
        <f t="shared" si="6"/>
        <v>0</v>
      </c>
      <c r="AB341" s="161"/>
      <c r="AC341" s="162"/>
      <c r="AD341" s="163"/>
    </row>
    <row r="342" spans="2:30" ht="12.75">
      <c r="B342" s="156"/>
      <c r="C342" s="157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9"/>
      <c r="AA342" s="160">
        <f t="shared" si="6"/>
        <v>0</v>
      </c>
      <c r="AB342" s="161"/>
      <c r="AC342" s="162"/>
      <c r="AD342" s="163"/>
    </row>
    <row r="343" spans="2:30" ht="12.75">
      <c r="B343" s="156"/>
      <c r="C343" s="157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9"/>
      <c r="AA343" s="160">
        <f t="shared" si="6"/>
        <v>0</v>
      </c>
      <c r="AB343" s="161"/>
      <c r="AC343" s="162"/>
      <c r="AD343" s="163"/>
    </row>
    <row r="344" spans="2:30" ht="12.75">
      <c r="B344" s="156"/>
      <c r="C344" s="157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9"/>
      <c r="AA344" s="160">
        <f t="shared" si="6"/>
        <v>0</v>
      </c>
      <c r="AB344" s="161"/>
      <c r="AC344" s="162"/>
      <c r="AD344" s="163"/>
    </row>
    <row r="345" spans="2:30" ht="12.75">
      <c r="B345" s="156"/>
      <c r="C345" s="157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9"/>
      <c r="AA345" s="160">
        <f t="shared" si="6"/>
        <v>0</v>
      </c>
      <c r="AB345" s="161"/>
      <c r="AC345" s="162"/>
      <c r="AD345" s="163"/>
    </row>
    <row r="346" spans="2:30" ht="12.75">
      <c r="B346" s="156"/>
      <c r="C346" s="157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9"/>
      <c r="AA346" s="160">
        <f t="shared" si="6"/>
        <v>0</v>
      </c>
      <c r="AB346" s="161"/>
      <c r="AC346" s="162"/>
      <c r="AD346" s="163"/>
    </row>
    <row r="347" spans="2:30" ht="12.75">
      <c r="B347" s="156"/>
      <c r="C347" s="157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9"/>
      <c r="AA347" s="160">
        <f t="shared" si="6"/>
        <v>0</v>
      </c>
      <c r="AB347" s="161"/>
      <c r="AC347" s="162"/>
      <c r="AD347" s="163"/>
    </row>
    <row r="348" spans="2:30" ht="12.75">
      <c r="B348" s="156"/>
      <c r="C348" s="157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9"/>
      <c r="AA348" s="160">
        <f t="shared" si="6"/>
        <v>0</v>
      </c>
      <c r="AB348" s="161"/>
      <c r="AC348" s="162"/>
      <c r="AD348" s="163"/>
    </row>
    <row r="349" spans="2:30" ht="12.75">
      <c r="B349" s="156"/>
      <c r="C349" s="157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9"/>
      <c r="AA349" s="160">
        <f t="shared" si="6"/>
        <v>0</v>
      </c>
      <c r="AB349" s="161"/>
      <c r="AC349" s="162"/>
      <c r="AD349" s="163"/>
    </row>
    <row r="350" spans="2:30" ht="12.75">
      <c r="B350" s="156"/>
      <c r="C350" s="157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9"/>
      <c r="AA350" s="160">
        <f t="shared" si="6"/>
        <v>0</v>
      </c>
      <c r="AB350" s="161"/>
      <c r="AC350" s="162"/>
      <c r="AD350" s="163"/>
    </row>
    <row r="351" spans="2:30" ht="12.75">
      <c r="B351" s="156"/>
      <c r="C351" s="157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9"/>
      <c r="AA351" s="160">
        <f t="shared" si="6"/>
        <v>0</v>
      </c>
      <c r="AB351" s="161"/>
      <c r="AC351" s="162"/>
      <c r="AD351" s="163"/>
    </row>
    <row r="352" spans="2:30" ht="12.75">
      <c r="B352" s="156"/>
      <c r="C352" s="157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9"/>
      <c r="AA352" s="160">
        <f t="shared" si="6"/>
        <v>0</v>
      </c>
      <c r="AB352" s="161"/>
      <c r="AC352" s="162"/>
      <c r="AD352" s="163"/>
    </row>
    <row r="353" spans="2:30" ht="12.75">
      <c r="B353" s="156"/>
      <c r="C353" s="157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9"/>
      <c r="AA353" s="160">
        <f t="shared" si="6"/>
        <v>0</v>
      </c>
      <c r="AB353" s="161"/>
      <c r="AC353" s="162"/>
      <c r="AD353" s="163"/>
    </row>
    <row r="354" spans="2:30" ht="12.75">
      <c r="B354" s="156"/>
      <c r="C354" s="157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9"/>
      <c r="AA354" s="160">
        <f t="shared" si="6"/>
        <v>0</v>
      </c>
      <c r="AB354" s="161"/>
      <c r="AC354" s="162"/>
      <c r="AD354" s="163"/>
    </row>
    <row r="355" spans="2:30" ht="12.75">
      <c r="B355" s="156"/>
      <c r="C355" s="157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9"/>
      <c r="AA355" s="160">
        <f t="shared" si="6"/>
        <v>0</v>
      </c>
      <c r="AB355" s="161"/>
      <c r="AC355" s="162"/>
      <c r="AD355" s="163"/>
    </row>
    <row r="356" spans="2:30" ht="12.75">
      <c r="B356" s="156"/>
      <c r="C356" s="157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9"/>
      <c r="AA356" s="160">
        <f t="shared" si="6"/>
        <v>0</v>
      </c>
      <c r="AB356" s="161"/>
      <c r="AC356" s="162"/>
      <c r="AD356" s="163"/>
    </row>
    <row r="357" spans="2:30" ht="12.75">
      <c r="B357" s="156"/>
      <c r="C357" s="157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9"/>
      <c r="AA357" s="160">
        <f t="shared" si="6"/>
        <v>0</v>
      </c>
      <c r="AB357" s="161"/>
      <c r="AC357" s="162"/>
      <c r="AD357" s="163"/>
    </row>
    <row r="358" spans="2:30" ht="12.75">
      <c r="B358" s="156"/>
      <c r="C358" s="157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9"/>
      <c r="AA358" s="160">
        <f t="shared" si="6"/>
        <v>0</v>
      </c>
      <c r="AB358" s="161"/>
      <c r="AC358" s="162"/>
      <c r="AD358" s="163"/>
    </row>
    <row r="359" spans="2:30" ht="12.75">
      <c r="B359" s="156"/>
      <c r="C359" s="157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9"/>
      <c r="AA359" s="160">
        <f t="shared" si="6"/>
        <v>0</v>
      </c>
      <c r="AB359" s="161"/>
      <c r="AC359" s="162"/>
      <c r="AD359" s="163"/>
    </row>
    <row r="360" spans="2:30" ht="12.75">
      <c r="B360" s="156"/>
      <c r="C360" s="157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9"/>
      <c r="AA360" s="160">
        <f t="shared" si="6"/>
        <v>0</v>
      </c>
      <c r="AB360" s="161"/>
      <c r="AC360" s="162"/>
      <c r="AD360" s="163"/>
    </row>
    <row r="361" spans="2:30" ht="12.75">
      <c r="B361" s="156"/>
      <c r="C361" s="157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9"/>
      <c r="AA361" s="160">
        <f t="shared" si="6"/>
        <v>0</v>
      </c>
      <c r="AB361" s="161"/>
      <c r="AC361" s="162"/>
      <c r="AD361" s="163"/>
    </row>
    <row r="362" spans="2:30" ht="12.75">
      <c r="B362" s="156"/>
      <c r="C362" s="157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9"/>
      <c r="AA362" s="160">
        <f t="shared" si="6"/>
        <v>0</v>
      </c>
      <c r="AB362" s="161"/>
      <c r="AC362" s="162"/>
      <c r="AD362" s="163"/>
    </row>
    <row r="363" spans="2:30" ht="12.75">
      <c r="B363" s="156"/>
      <c r="C363" s="157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9"/>
      <c r="AA363" s="160">
        <f t="shared" si="6"/>
        <v>0</v>
      </c>
      <c r="AB363" s="161"/>
      <c r="AC363" s="162"/>
      <c r="AD363" s="163"/>
    </row>
    <row r="364" spans="2:30" ht="12.75">
      <c r="B364" s="156"/>
      <c r="C364" s="157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9"/>
      <c r="AA364" s="160">
        <f t="shared" si="6"/>
        <v>0</v>
      </c>
      <c r="AB364" s="161"/>
      <c r="AC364" s="162"/>
      <c r="AD364" s="163"/>
    </row>
    <row r="365" spans="2:30" ht="12.75">
      <c r="B365" s="156"/>
      <c r="C365" s="157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9"/>
      <c r="AA365" s="160">
        <f t="shared" si="6"/>
        <v>0</v>
      </c>
      <c r="AB365" s="161"/>
      <c r="AC365" s="162"/>
      <c r="AD365" s="163"/>
    </row>
    <row r="366" spans="2:30" ht="12.75">
      <c r="B366" s="156"/>
      <c r="C366" s="157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9"/>
      <c r="AA366" s="160">
        <f t="shared" si="6"/>
        <v>0</v>
      </c>
      <c r="AB366" s="161"/>
      <c r="AC366" s="162"/>
      <c r="AD366" s="163"/>
    </row>
    <row r="367" spans="2:30" ht="12.75">
      <c r="B367" s="156"/>
      <c r="C367" s="157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9"/>
      <c r="AA367" s="160">
        <f t="shared" si="6"/>
        <v>0</v>
      </c>
      <c r="AB367" s="161"/>
      <c r="AC367" s="162"/>
      <c r="AD367" s="163"/>
    </row>
    <row r="368" spans="2:30" ht="12.75">
      <c r="B368" s="156"/>
      <c r="C368" s="157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9"/>
      <c r="AA368" s="160">
        <f t="shared" si="6"/>
        <v>0</v>
      </c>
      <c r="AB368" s="161"/>
      <c r="AC368" s="162"/>
      <c r="AD368" s="163"/>
    </row>
    <row r="369" spans="2:30" ht="12.75">
      <c r="B369" s="156"/>
      <c r="C369" s="157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9"/>
      <c r="AA369" s="160">
        <f t="shared" si="6"/>
        <v>0</v>
      </c>
      <c r="AB369" s="161"/>
      <c r="AC369" s="162"/>
      <c r="AD369" s="163"/>
    </row>
    <row r="370" spans="2:30" ht="12.75">
      <c r="B370" s="156"/>
      <c r="C370" s="157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9"/>
      <c r="AA370" s="160">
        <f t="shared" si="6"/>
        <v>0</v>
      </c>
      <c r="AB370" s="161"/>
      <c r="AC370" s="162"/>
      <c r="AD370" s="163"/>
    </row>
    <row r="371" spans="2:30" ht="12.75">
      <c r="B371" s="156"/>
      <c r="C371" s="157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9"/>
      <c r="AA371" s="160">
        <f t="shared" si="6"/>
        <v>0</v>
      </c>
      <c r="AB371" s="161"/>
      <c r="AC371" s="162"/>
      <c r="AD371" s="163"/>
    </row>
    <row r="372" spans="2:30" ht="12.75">
      <c r="B372" s="156"/>
      <c r="C372" s="157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9"/>
      <c r="AA372" s="160">
        <f t="shared" si="6"/>
        <v>0</v>
      </c>
      <c r="AB372" s="161"/>
      <c r="AC372" s="162"/>
      <c r="AD372" s="163"/>
    </row>
    <row r="373" spans="2:30" ht="12.75">
      <c r="B373" s="156"/>
      <c r="C373" s="157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9"/>
      <c r="AA373" s="160">
        <f t="shared" si="6"/>
        <v>0</v>
      </c>
      <c r="AB373" s="161"/>
      <c r="AC373" s="162"/>
      <c r="AD373" s="163"/>
    </row>
    <row r="374" spans="2:30" ht="12.75">
      <c r="B374" s="156"/>
      <c r="C374" s="157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9"/>
      <c r="AA374" s="160">
        <f t="shared" si="6"/>
        <v>0</v>
      </c>
      <c r="AB374" s="161"/>
      <c r="AC374" s="162"/>
      <c r="AD374" s="163"/>
    </row>
    <row r="375" spans="2:30" ht="12.75">
      <c r="B375" s="156"/>
      <c r="C375" s="157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9"/>
      <c r="AA375" s="160">
        <f t="shared" si="6"/>
        <v>0</v>
      </c>
      <c r="AB375" s="161"/>
      <c r="AC375" s="162"/>
      <c r="AD375" s="163"/>
    </row>
    <row r="376" spans="2:30" ht="12.75">
      <c r="B376" s="156"/>
      <c r="C376" s="157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9"/>
      <c r="AA376" s="160">
        <f t="shared" si="6"/>
        <v>0</v>
      </c>
      <c r="AB376" s="161"/>
      <c r="AC376" s="162"/>
      <c r="AD376" s="163"/>
    </row>
    <row r="377" spans="2:30" ht="13.5" thickBot="1">
      <c r="B377" s="131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4"/>
      <c r="AA377" s="83">
        <f t="shared" si="6"/>
        <v>0</v>
      </c>
      <c r="AB377" s="128"/>
      <c r="AC377" s="129"/>
      <c r="AD377" s="130"/>
    </row>
    <row r="378" spans="2:30" ht="13.5" thickTop="1">
      <c r="B378" s="9" t="s">
        <v>110</v>
      </c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</row>
    <row r="379" spans="2:30" ht="12.75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</row>
    <row r="380" spans="2:30" ht="12.75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</row>
    <row r="381" spans="2:30" ht="12.75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</row>
    <row r="382" spans="2:30" ht="12.75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</row>
    <row r="383" spans="2:30" ht="12.75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</row>
    <row r="384" spans="2:30" ht="12.75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</row>
    <row r="385" s="70" customFormat="1" ht="12.75"/>
    <row r="386" s="70" customFormat="1" ht="12.75"/>
    <row r="387" s="70" customFormat="1" ht="12.75"/>
    <row r="388" s="70" customFormat="1" ht="12.75"/>
    <row r="389" s="70" customFormat="1" ht="12.75"/>
    <row r="390" s="70" customFormat="1" ht="12.75"/>
    <row r="391" s="70" customFormat="1" ht="12.75"/>
    <row r="392" s="70" customFormat="1" ht="12.75"/>
    <row r="393" s="70" customFormat="1" ht="12.75"/>
    <row r="394" s="70" customFormat="1" ht="12.75"/>
    <row r="395" s="70" customFormat="1" ht="12.75"/>
    <row r="396" s="70" customFormat="1" ht="12.75"/>
    <row r="397" s="70" customFormat="1" ht="12.75"/>
    <row r="398" s="70" customFormat="1" ht="12.75"/>
    <row r="399" s="70" customFormat="1" ht="12.75"/>
    <row r="400" s="70" customFormat="1" ht="12.75"/>
    <row r="401" s="70" customFormat="1" ht="12.75"/>
    <row r="402" s="70" customFormat="1" ht="12.75"/>
    <row r="403" s="70" customFormat="1" ht="12.75"/>
    <row r="404" s="70" customFormat="1" ht="12.75"/>
    <row r="405" s="70" customFormat="1" ht="12.75"/>
    <row r="406" s="70" customFormat="1" ht="12.75"/>
    <row r="407" s="70" customFormat="1" ht="12.75"/>
    <row r="408" s="70" customFormat="1" ht="12.75"/>
    <row r="409" s="70" customFormat="1" ht="12.75"/>
    <row r="410" s="70" customFormat="1" ht="12.75"/>
    <row r="411" s="70" customFormat="1" ht="12.75"/>
    <row r="412" s="70" customFormat="1" ht="12.75"/>
    <row r="413" s="70" customFormat="1" ht="12.75"/>
    <row r="414" s="70" customFormat="1" ht="12.75"/>
    <row r="415" s="70" customFormat="1" ht="12.75"/>
    <row r="416" s="70" customFormat="1" ht="12.75"/>
    <row r="417" s="70" customFormat="1" ht="12.75"/>
    <row r="418" s="70" customFormat="1" ht="12.75"/>
    <row r="419" s="70" customFormat="1" ht="12.75"/>
    <row r="420" s="70" customFormat="1" ht="12.75"/>
    <row r="421" s="70" customFormat="1" ht="12.75"/>
    <row r="422" s="70" customFormat="1" ht="12.75"/>
    <row r="423" s="70" customFormat="1" ht="12.75"/>
    <row r="424" s="70" customFormat="1" ht="12.75"/>
    <row r="425" s="70" customFormat="1" ht="12.75"/>
    <row r="426" s="70" customFormat="1" ht="12.75"/>
    <row r="427" s="70" customFormat="1" ht="12.75"/>
    <row r="428" s="70" customFormat="1" ht="12.75"/>
    <row r="429" s="70" customFormat="1" ht="12.75"/>
    <row r="430" s="70" customFormat="1" ht="12.75"/>
    <row r="431" s="70" customFormat="1" ht="12.75"/>
    <row r="432" s="70" customFormat="1" ht="12.75"/>
    <row r="433" s="70" customFormat="1" ht="12.75"/>
    <row r="434" s="70" customFormat="1" ht="12.75"/>
    <row r="435" s="70" customFormat="1" ht="12.75"/>
    <row r="436" s="70" customFormat="1" ht="12.75"/>
    <row r="437" s="70" customFormat="1" ht="12.75"/>
    <row r="438" s="70" customFormat="1" ht="12.75"/>
    <row r="439" s="70" customFormat="1" ht="12.75"/>
    <row r="440" s="70" customFormat="1" ht="12.75"/>
    <row r="441" s="70" customFormat="1" ht="12.75"/>
    <row r="442" s="70" customFormat="1" ht="12.75"/>
    <row r="443" s="70" customFormat="1" ht="12.75"/>
  </sheetData>
  <sheetProtection/>
  <mergeCells count="29">
    <mergeCell ref="L11:L12"/>
    <mergeCell ref="R11:R12"/>
    <mergeCell ref="B10:B12"/>
    <mergeCell ref="D11:D12"/>
    <mergeCell ref="E11:E12"/>
    <mergeCell ref="F11:F12"/>
    <mergeCell ref="C10:Z10"/>
    <mergeCell ref="M11:M12"/>
    <mergeCell ref="V11:V12"/>
    <mergeCell ref="X11:X12"/>
    <mergeCell ref="B7:AD7"/>
    <mergeCell ref="AB10:AD10"/>
    <mergeCell ref="C11:C12"/>
    <mergeCell ref="G11:G12"/>
    <mergeCell ref="H11:H12"/>
    <mergeCell ref="I11:I12"/>
    <mergeCell ref="J11:J12"/>
    <mergeCell ref="N11:N12"/>
    <mergeCell ref="K11:K12"/>
    <mergeCell ref="O11:O12"/>
    <mergeCell ref="P11:P12"/>
    <mergeCell ref="Q11:Q12"/>
    <mergeCell ref="AF10:AH10"/>
    <mergeCell ref="S11:S12"/>
    <mergeCell ref="T11:T12"/>
    <mergeCell ref="Y11:Y12"/>
    <mergeCell ref="Z11:Z12"/>
    <mergeCell ref="U11:U12"/>
    <mergeCell ref="W11:W12"/>
  </mergeCells>
  <printOptions/>
  <pageMargins left="0.25" right="0.34" top="0.35" bottom="0.4" header="0.18" footer="0.19"/>
  <pageSetup fitToHeight="3" fitToWidth="1" horizontalDpi="600" verticalDpi="600" orientation="portrait" paperSize="9" scale="46" r:id="rId1"/>
  <headerFooter alignWithMargins="0"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5" customWidth="1"/>
    <col min="2" max="2" width="7.7109375" style="133" customWidth="1"/>
    <col min="3" max="3" width="10.7109375" style="133" customWidth="1"/>
    <col min="4" max="4" width="44.7109375" style="135" customWidth="1"/>
    <col min="5" max="6" width="15.7109375" style="133" customWidth="1"/>
    <col min="7" max="7" width="2.57421875" style="135" customWidth="1"/>
    <col min="8" max="16384" width="9.140625" style="135" customWidth="1"/>
  </cols>
  <sheetData>
    <row r="1" spans="1:7" ht="18" customHeight="1">
      <c r="A1" s="132" t="s">
        <v>1</v>
      </c>
      <c r="C1" s="134"/>
      <c r="D1" s="134"/>
      <c r="G1" s="134"/>
    </row>
    <row r="2" spans="1:7" ht="12" customHeight="1">
      <c r="A2" s="134"/>
      <c r="C2" s="134"/>
      <c r="D2" s="134"/>
      <c r="G2" s="134"/>
    </row>
    <row r="3" spans="1:7" ht="10.5" customHeight="1">
      <c r="A3" s="134"/>
      <c r="C3" s="134"/>
      <c r="D3" s="134"/>
      <c r="G3" s="134"/>
    </row>
    <row r="4" spans="1:7" ht="10.5" customHeight="1">
      <c r="A4" s="134"/>
      <c r="C4" s="134"/>
      <c r="D4" s="134"/>
      <c r="G4" s="134"/>
    </row>
    <row r="5" spans="1:7" ht="10.5" customHeight="1">
      <c r="A5" s="134"/>
      <c r="C5" s="134"/>
      <c r="D5" s="134"/>
      <c r="G5" s="134"/>
    </row>
    <row r="6" spans="1:7" ht="10.5" customHeight="1">
      <c r="A6" s="134"/>
      <c r="C6" s="134"/>
      <c r="D6" s="134"/>
      <c r="G6" s="134"/>
    </row>
    <row r="7" spans="1:7" ht="12.75">
      <c r="A7" s="134"/>
      <c r="B7" s="369" t="s">
        <v>120</v>
      </c>
      <c r="C7" s="369"/>
      <c r="D7" s="369"/>
      <c r="E7" s="369"/>
      <c r="F7" s="369"/>
      <c r="G7" s="134"/>
    </row>
    <row r="8" spans="1:7" ht="11.25" customHeight="1">
      <c r="A8" s="134"/>
      <c r="C8" s="134"/>
      <c r="D8" s="134"/>
      <c r="G8" s="134"/>
    </row>
    <row r="9" spans="1:7" ht="13.5" thickBot="1">
      <c r="A9" s="134"/>
      <c r="C9" s="134"/>
      <c r="D9" s="134"/>
      <c r="G9" s="134"/>
    </row>
    <row r="10" spans="1:7" s="133" customFormat="1" ht="37.5" customHeight="1" thickTop="1">
      <c r="A10" s="134"/>
      <c r="B10" s="370" t="s">
        <v>0</v>
      </c>
      <c r="C10" s="372" t="s">
        <v>121</v>
      </c>
      <c r="D10" s="373"/>
      <c r="E10" s="376" t="s">
        <v>122</v>
      </c>
      <c r="F10" s="378" t="s">
        <v>123</v>
      </c>
      <c r="G10" s="134"/>
    </row>
    <row r="11" spans="1:7" s="133" customFormat="1" ht="12.75">
      <c r="A11" s="134"/>
      <c r="B11" s="371"/>
      <c r="C11" s="374"/>
      <c r="D11" s="375"/>
      <c r="E11" s="377"/>
      <c r="F11" s="379"/>
      <c r="G11" s="134"/>
    </row>
    <row r="12" spans="1:7" s="133" customFormat="1" ht="12.75">
      <c r="A12" s="134"/>
      <c r="B12" s="136"/>
      <c r="C12" s="137"/>
      <c r="D12" s="138"/>
      <c r="E12" s="139"/>
      <c r="F12" s="154"/>
      <c r="G12" s="134"/>
    </row>
    <row r="13" spans="1:7" s="133" customFormat="1" ht="51.75" customHeight="1">
      <c r="A13" s="134"/>
      <c r="B13" s="140">
        <v>1</v>
      </c>
      <c r="C13" s="141" t="s">
        <v>168</v>
      </c>
      <c r="D13" s="142" t="s">
        <v>200</v>
      </c>
      <c r="E13" s="143" t="s">
        <v>160</v>
      </c>
      <c r="F13" s="152" t="s">
        <v>124</v>
      </c>
      <c r="G13" s="134"/>
    </row>
    <row r="14" spans="1:7" s="133" customFormat="1" ht="51.75" customHeight="1">
      <c r="A14" s="134"/>
      <c r="B14" s="140">
        <v>2</v>
      </c>
      <c r="C14" s="141" t="s">
        <v>169</v>
      </c>
      <c r="D14" s="142" t="s">
        <v>201</v>
      </c>
      <c r="E14" s="143" t="s">
        <v>160</v>
      </c>
      <c r="F14" s="152" t="s">
        <v>124</v>
      </c>
      <c r="G14" s="134"/>
    </row>
    <row r="15" spans="1:7" s="133" customFormat="1" ht="51.75" customHeight="1">
      <c r="A15" s="134"/>
      <c r="B15" s="140">
        <v>3</v>
      </c>
      <c r="C15" s="141" t="s">
        <v>186</v>
      </c>
      <c r="D15" s="142" t="s">
        <v>199</v>
      </c>
      <c r="E15" s="143" t="s">
        <v>160</v>
      </c>
      <c r="F15" s="152" t="s">
        <v>124</v>
      </c>
      <c r="G15" s="134"/>
    </row>
    <row r="16" spans="1:7" s="133" customFormat="1" ht="51.75" customHeight="1">
      <c r="A16" s="134"/>
      <c r="B16" s="140">
        <v>4</v>
      </c>
      <c r="C16" s="141" t="s">
        <v>187</v>
      </c>
      <c r="D16" s="142" t="s">
        <v>198</v>
      </c>
      <c r="E16" s="143" t="s">
        <v>160</v>
      </c>
      <c r="F16" s="152" t="s">
        <v>124</v>
      </c>
      <c r="G16" s="134"/>
    </row>
    <row r="17" spans="1:7" s="133" customFormat="1" ht="51.75" customHeight="1">
      <c r="A17" s="134"/>
      <c r="B17" s="140">
        <v>5</v>
      </c>
      <c r="C17" s="141" t="s">
        <v>188</v>
      </c>
      <c r="D17" s="142" t="s">
        <v>197</v>
      </c>
      <c r="E17" s="143" t="s">
        <v>160</v>
      </c>
      <c r="F17" s="152" t="s">
        <v>124</v>
      </c>
      <c r="G17" s="134"/>
    </row>
    <row r="18" spans="1:7" s="133" customFormat="1" ht="51.75" customHeight="1">
      <c r="A18" s="134"/>
      <c r="B18" s="249">
        <v>6</v>
      </c>
      <c r="C18" s="250" t="s">
        <v>196</v>
      </c>
      <c r="D18" s="251" t="s">
        <v>202</v>
      </c>
      <c r="E18" s="143" t="s">
        <v>160</v>
      </c>
      <c r="F18" s="152" t="s">
        <v>124</v>
      </c>
      <c r="G18" s="134"/>
    </row>
    <row r="19" spans="1:7" s="133" customFormat="1" ht="51.75" customHeight="1">
      <c r="A19" s="134"/>
      <c r="B19" s="249">
        <v>7</v>
      </c>
      <c r="C19" s="250" t="s">
        <v>170</v>
      </c>
      <c r="D19" s="251" t="s">
        <v>203</v>
      </c>
      <c r="E19" s="252" t="s">
        <v>160</v>
      </c>
      <c r="F19" s="253" t="s">
        <v>124</v>
      </c>
      <c r="G19" s="134"/>
    </row>
    <row r="20" spans="1:7" s="133" customFormat="1" ht="51.75" customHeight="1">
      <c r="A20" s="134"/>
      <c r="B20" s="249">
        <v>8</v>
      </c>
      <c r="C20" s="250" t="s">
        <v>171</v>
      </c>
      <c r="D20" s="251" t="s">
        <v>204</v>
      </c>
      <c r="E20" s="252" t="s">
        <v>160</v>
      </c>
      <c r="F20" s="253" t="s">
        <v>124</v>
      </c>
      <c r="G20" s="134"/>
    </row>
    <row r="21" spans="1:7" s="133" customFormat="1" ht="51.75" customHeight="1" thickBot="1">
      <c r="A21" s="134"/>
      <c r="B21" s="144">
        <v>9</v>
      </c>
      <c r="C21" s="303" t="s">
        <v>219</v>
      </c>
      <c r="D21" s="145" t="s">
        <v>205</v>
      </c>
      <c r="E21" s="146" t="s">
        <v>160</v>
      </c>
      <c r="F21" s="155" t="s">
        <v>124</v>
      </c>
      <c r="G21" s="134"/>
    </row>
    <row r="22" s="147" customFormat="1" ht="13.5" thickTop="1">
      <c r="D22" s="148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GridLines="0" zoomScaleSheetLayoutView="75" zoomScalePageLayoutView="0" workbookViewId="0" topLeftCell="A16">
      <selection activeCell="A1" sqref="A1"/>
    </sheetView>
  </sheetViews>
  <sheetFormatPr defaultColWidth="9.140625" defaultRowHeight="12.75"/>
  <cols>
    <col min="1" max="1" width="3.7109375" style="14" customWidth="1"/>
    <col min="2" max="2" width="6.7109375" style="2" customWidth="1"/>
    <col min="3" max="3" width="49.8515625" style="14" customWidth="1"/>
    <col min="4" max="4" width="5.7109375" style="14" customWidth="1"/>
    <col min="5" max="16" width="8.7109375" style="14" customWidth="1"/>
    <col min="17" max="17" width="10.7109375" style="14" customWidth="1"/>
    <col min="18" max="16384" width="9.140625" style="14" customWidth="1"/>
  </cols>
  <sheetData>
    <row r="1" spans="1:4" ht="12.75">
      <c r="A1" s="11" t="s">
        <v>24</v>
      </c>
      <c r="B1" s="12"/>
      <c r="C1" s="11"/>
      <c r="D1" s="10"/>
    </row>
    <row r="2" spans="1:4" ht="12.75">
      <c r="A2" s="11"/>
      <c r="B2" s="12"/>
      <c r="C2" s="11"/>
      <c r="D2" s="10"/>
    </row>
    <row r="3" spans="1:4" ht="12.75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>
      <c r="A4" s="9"/>
      <c r="B4" s="9" t="str">
        <f>+CONCATENATE('Poc.strana'!$A$35," ",'Poc.strana'!$C$35)</f>
        <v>Датум обраде: </v>
      </c>
      <c r="C4" s="9"/>
      <c r="D4" s="10"/>
    </row>
    <row r="5" spans="1:3" ht="12.75">
      <c r="A5" s="15"/>
      <c r="B5" s="16"/>
      <c r="C5" s="15"/>
    </row>
    <row r="6" spans="1:3" ht="12.75">
      <c r="A6" s="15"/>
      <c r="B6" s="16"/>
      <c r="C6" s="15"/>
    </row>
    <row r="7" spans="2:17" ht="12.75">
      <c r="B7" s="380" t="str">
        <f>CONCATENATE("Табела ЕТ 4-7.2. ПРЕУЗИМАЊЕ, ИСПОРУКА И ГУБИЦИ ЕЛЕКТРИЧНЕ ЕНЕРГИЈЕ - РЕАЛИЗАЦИЈА/ПЛАН У"," ",'Poc.strana'!C25,". ГОДИНИ")</f>
        <v>Табела ЕТ 4-7.2. ПРЕУЗИМАЊЕ, ИСПОРУКА И ГУБИЦИ ЕЛЕКТРИЧНЕ ЕНЕРГИЈЕ - РЕАЛИЗАЦИЈА/ПЛАН У 2022. ГОДИНИ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</row>
    <row r="8" spans="3:17" ht="13.5" thickBot="1">
      <c r="C8" s="17"/>
      <c r="D8" s="17"/>
      <c r="E8" s="17"/>
      <c r="F8" s="17"/>
      <c r="I8" s="18"/>
      <c r="J8" s="18"/>
      <c r="K8" s="17"/>
      <c r="L8" s="17"/>
      <c r="M8" s="17"/>
      <c r="N8" s="17"/>
      <c r="O8" s="17"/>
      <c r="P8" s="17"/>
      <c r="Q8" s="17"/>
    </row>
    <row r="9" spans="2:17" ht="13.5" thickTop="1">
      <c r="B9" s="100" t="s">
        <v>104</v>
      </c>
      <c r="C9" s="99"/>
      <c r="D9" s="97"/>
      <c r="E9" s="97"/>
      <c r="F9" s="390"/>
      <c r="G9" s="390"/>
      <c r="H9" s="97" t="s">
        <v>119</v>
      </c>
      <c r="I9" s="97"/>
      <c r="J9" s="97"/>
      <c r="K9" s="97"/>
      <c r="L9" s="97"/>
      <c r="M9" s="97"/>
      <c r="N9" s="97"/>
      <c r="O9" s="97"/>
      <c r="P9" s="97"/>
      <c r="Q9" s="98"/>
    </row>
    <row r="10" spans="2:17" ht="12.75">
      <c r="B10" s="382" t="s">
        <v>0</v>
      </c>
      <c r="C10" s="384" t="s">
        <v>25</v>
      </c>
      <c r="D10" s="388" t="s">
        <v>26</v>
      </c>
      <c r="E10" s="386" t="s">
        <v>27</v>
      </c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</row>
    <row r="11" spans="2:17" ht="12.75">
      <c r="B11" s="383"/>
      <c r="C11" s="385"/>
      <c r="D11" s="389"/>
      <c r="E11" s="20" t="s">
        <v>28</v>
      </c>
      <c r="F11" s="20" t="s">
        <v>29</v>
      </c>
      <c r="G11" s="20" t="s">
        <v>30</v>
      </c>
      <c r="H11" s="20" t="s">
        <v>31</v>
      </c>
      <c r="I11" s="20" t="s">
        <v>32</v>
      </c>
      <c r="J11" s="20" t="s">
        <v>33</v>
      </c>
      <c r="K11" s="21" t="s">
        <v>34</v>
      </c>
      <c r="L11" s="21" t="s">
        <v>35</v>
      </c>
      <c r="M11" s="21" t="s">
        <v>36</v>
      </c>
      <c r="N11" s="21" t="s">
        <v>37</v>
      </c>
      <c r="O11" s="21" t="s">
        <v>38</v>
      </c>
      <c r="P11" s="21" t="s">
        <v>39</v>
      </c>
      <c r="Q11" s="22" t="s">
        <v>40</v>
      </c>
    </row>
    <row r="12" spans="2:17" ht="12.75">
      <c r="B12" s="23"/>
      <c r="C12" s="24" t="s">
        <v>41</v>
      </c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2.75">
      <c r="B13" s="174" t="s">
        <v>14</v>
      </c>
      <c r="C13" s="175" t="s">
        <v>173</v>
      </c>
      <c r="D13" s="176" t="s">
        <v>42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88">
        <f aca="true" t="shared" si="0" ref="Q13:Q21">SUM(E13:P13)</f>
        <v>0</v>
      </c>
    </row>
    <row r="14" spans="2:17" ht="12.75">
      <c r="B14" s="177" t="s">
        <v>15</v>
      </c>
      <c r="C14" s="178" t="s">
        <v>177</v>
      </c>
      <c r="D14" s="179" t="s">
        <v>42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89">
        <f t="shared" si="0"/>
        <v>0</v>
      </c>
    </row>
    <row r="15" spans="2:17" ht="12.75">
      <c r="B15" s="177" t="s">
        <v>132</v>
      </c>
      <c r="C15" s="178" t="s">
        <v>43</v>
      </c>
      <c r="D15" s="179" t="s">
        <v>42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89">
        <f t="shared" si="0"/>
        <v>0</v>
      </c>
    </row>
    <row r="16" spans="2:17" ht="12.75">
      <c r="B16" s="177" t="s">
        <v>16</v>
      </c>
      <c r="C16" s="178" t="s">
        <v>44</v>
      </c>
      <c r="D16" s="179" t="s">
        <v>45</v>
      </c>
      <c r="E16" s="255">
        <f aca="true" t="shared" si="1" ref="E16:P16">E17+E18</f>
        <v>0</v>
      </c>
      <c r="F16" s="255">
        <f t="shared" si="1"/>
        <v>0</v>
      </c>
      <c r="G16" s="255">
        <f t="shared" si="1"/>
        <v>0</v>
      </c>
      <c r="H16" s="255">
        <f t="shared" si="1"/>
        <v>0</v>
      </c>
      <c r="I16" s="255">
        <f t="shared" si="1"/>
        <v>0</v>
      </c>
      <c r="J16" s="255">
        <f t="shared" si="1"/>
        <v>0</v>
      </c>
      <c r="K16" s="255">
        <f t="shared" si="1"/>
        <v>0</v>
      </c>
      <c r="L16" s="255">
        <f t="shared" si="1"/>
        <v>0</v>
      </c>
      <c r="M16" s="255">
        <f t="shared" si="1"/>
        <v>0</v>
      </c>
      <c r="N16" s="255">
        <f t="shared" si="1"/>
        <v>0</v>
      </c>
      <c r="O16" s="255">
        <f t="shared" si="1"/>
        <v>0</v>
      </c>
      <c r="P16" s="255">
        <f t="shared" si="1"/>
        <v>0</v>
      </c>
      <c r="Q16" s="256">
        <f t="shared" si="0"/>
        <v>0</v>
      </c>
    </row>
    <row r="17" spans="2:17" ht="12.75">
      <c r="B17" s="177" t="s">
        <v>17</v>
      </c>
      <c r="C17" s="180" t="s">
        <v>105</v>
      </c>
      <c r="D17" s="179" t="s">
        <v>45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256">
        <f t="shared" si="0"/>
        <v>0</v>
      </c>
    </row>
    <row r="18" spans="2:17" ht="12.75">
      <c r="B18" s="177" t="s">
        <v>18</v>
      </c>
      <c r="C18" s="180" t="s">
        <v>106</v>
      </c>
      <c r="D18" s="179" t="s">
        <v>45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256">
        <f t="shared" si="0"/>
        <v>0</v>
      </c>
    </row>
    <row r="19" spans="2:17" ht="12.75">
      <c r="B19" s="181" t="s">
        <v>19</v>
      </c>
      <c r="C19" s="182" t="s">
        <v>98</v>
      </c>
      <c r="D19" s="183" t="s">
        <v>46</v>
      </c>
      <c r="E19" s="255">
        <f aca="true" t="shared" si="2" ref="E19:P19">E20+E21</f>
        <v>0</v>
      </c>
      <c r="F19" s="255">
        <f t="shared" si="2"/>
        <v>0</v>
      </c>
      <c r="G19" s="255">
        <f t="shared" si="2"/>
        <v>0</v>
      </c>
      <c r="H19" s="255">
        <f t="shared" si="2"/>
        <v>0</v>
      </c>
      <c r="I19" s="255">
        <f t="shared" si="2"/>
        <v>0</v>
      </c>
      <c r="J19" s="255">
        <f t="shared" si="2"/>
        <v>0</v>
      </c>
      <c r="K19" s="255">
        <f t="shared" si="2"/>
        <v>0</v>
      </c>
      <c r="L19" s="255">
        <f t="shared" si="2"/>
        <v>0</v>
      </c>
      <c r="M19" s="255">
        <f t="shared" si="2"/>
        <v>0</v>
      </c>
      <c r="N19" s="255">
        <f t="shared" si="2"/>
        <v>0</v>
      </c>
      <c r="O19" s="255">
        <f t="shared" si="2"/>
        <v>0</v>
      </c>
      <c r="P19" s="255">
        <f t="shared" si="2"/>
        <v>0</v>
      </c>
      <c r="Q19" s="257">
        <f t="shared" si="0"/>
        <v>0</v>
      </c>
    </row>
    <row r="20" spans="2:17" ht="12.75">
      <c r="B20" s="177" t="s">
        <v>20</v>
      </c>
      <c r="C20" s="184" t="s">
        <v>136</v>
      </c>
      <c r="D20" s="183" t="s">
        <v>46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6">
        <f t="shared" si="0"/>
        <v>0</v>
      </c>
    </row>
    <row r="21" spans="2:17" ht="12.75">
      <c r="B21" s="185" t="s">
        <v>21</v>
      </c>
      <c r="C21" s="186" t="s">
        <v>137</v>
      </c>
      <c r="D21" s="187" t="s">
        <v>46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258">
        <f t="shared" si="0"/>
        <v>0</v>
      </c>
    </row>
    <row r="22" spans="2:17" ht="12.75">
      <c r="B22" s="23"/>
      <c r="C22" s="24" t="s">
        <v>220</v>
      </c>
      <c r="D22" s="3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2:17" ht="12.75">
      <c r="B23" s="28"/>
      <c r="C23" s="42" t="s">
        <v>47</v>
      </c>
      <c r="D23" s="29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3"/>
    </row>
    <row r="24" spans="2:17" ht="12.75">
      <c r="B24" s="31" t="s">
        <v>48</v>
      </c>
      <c r="C24" s="32" t="s">
        <v>173</v>
      </c>
      <c r="D24" s="33" t="s">
        <v>42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74">
        <f>SUM(E24:P24)</f>
        <v>0</v>
      </c>
    </row>
    <row r="25" spans="2:17" ht="12.75">
      <c r="B25" s="31" t="s">
        <v>49</v>
      </c>
      <c r="C25" s="32" t="s">
        <v>44</v>
      </c>
      <c r="D25" s="33" t="s">
        <v>45</v>
      </c>
      <c r="E25" s="75">
        <f aca="true" t="shared" si="3" ref="E25:P25">E26+E27</f>
        <v>0</v>
      </c>
      <c r="F25" s="75">
        <f t="shared" si="3"/>
        <v>0</v>
      </c>
      <c r="G25" s="75">
        <f t="shared" si="3"/>
        <v>0</v>
      </c>
      <c r="H25" s="75">
        <f t="shared" si="3"/>
        <v>0</v>
      </c>
      <c r="I25" s="75">
        <f t="shared" si="3"/>
        <v>0</v>
      </c>
      <c r="J25" s="75">
        <f t="shared" si="3"/>
        <v>0</v>
      </c>
      <c r="K25" s="75">
        <f t="shared" si="3"/>
        <v>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0</v>
      </c>
      <c r="P25" s="75">
        <f t="shared" si="3"/>
        <v>0</v>
      </c>
      <c r="Q25" s="74">
        <f>SUM(E25:P25)</f>
        <v>0</v>
      </c>
    </row>
    <row r="26" spans="2:17" ht="12.75">
      <c r="B26" s="31" t="s">
        <v>50</v>
      </c>
      <c r="C26" s="35" t="s">
        <v>105</v>
      </c>
      <c r="D26" s="33" t="s">
        <v>45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74">
        <f>SUM(E26:P26)</f>
        <v>0</v>
      </c>
    </row>
    <row r="27" spans="2:17" ht="12.75">
      <c r="B27" s="31" t="s">
        <v>51</v>
      </c>
      <c r="C27" s="35" t="s">
        <v>106</v>
      </c>
      <c r="D27" s="33" t="s">
        <v>45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74">
        <f>SUM(E27:P27)</f>
        <v>0</v>
      </c>
    </row>
    <row r="28" spans="2:17" ht="12.75">
      <c r="B28" s="31" t="s">
        <v>52</v>
      </c>
      <c r="C28" s="59" t="s">
        <v>103</v>
      </c>
      <c r="D28" s="33" t="s">
        <v>46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74">
        <f>SUM(E28:P28)</f>
        <v>0</v>
      </c>
    </row>
    <row r="29" spans="2:17" ht="12.75">
      <c r="B29" s="31"/>
      <c r="C29" s="32" t="s">
        <v>53</v>
      </c>
      <c r="D29" s="33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4"/>
    </row>
    <row r="30" spans="2:17" ht="12.75">
      <c r="B30" s="31" t="s">
        <v>54</v>
      </c>
      <c r="C30" s="32" t="s">
        <v>173</v>
      </c>
      <c r="D30" s="33" t="s">
        <v>42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4">
        <f>SUM(E30:P30)</f>
        <v>0</v>
      </c>
    </row>
    <row r="31" spans="2:17" ht="12.75">
      <c r="B31" s="31" t="s">
        <v>55</v>
      </c>
      <c r="C31" s="32" t="s">
        <v>44</v>
      </c>
      <c r="D31" s="33" t="s">
        <v>45</v>
      </c>
      <c r="E31" s="75">
        <f aca="true" t="shared" si="4" ref="E31:P31">E32+E33</f>
        <v>0</v>
      </c>
      <c r="F31" s="75">
        <f t="shared" si="4"/>
        <v>0</v>
      </c>
      <c r="G31" s="75">
        <f t="shared" si="4"/>
        <v>0</v>
      </c>
      <c r="H31" s="75">
        <f t="shared" si="4"/>
        <v>0</v>
      </c>
      <c r="I31" s="75">
        <f t="shared" si="4"/>
        <v>0</v>
      </c>
      <c r="J31" s="75">
        <f t="shared" si="4"/>
        <v>0</v>
      </c>
      <c r="K31" s="75">
        <f t="shared" si="4"/>
        <v>0</v>
      </c>
      <c r="L31" s="75">
        <f t="shared" si="4"/>
        <v>0</v>
      </c>
      <c r="M31" s="75">
        <f t="shared" si="4"/>
        <v>0</v>
      </c>
      <c r="N31" s="75">
        <f t="shared" si="4"/>
        <v>0</v>
      </c>
      <c r="O31" s="75">
        <f t="shared" si="4"/>
        <v>0</v>
      </c>
      <c r="P31" s="75">
        <f t="shared" si="4"/>
        <v>0</v>
      </c>
      <c r="Q31" s="74">
        <f>SUM(E31:P31)</f>
        <v>0</v>
      </c>
    </row>
    <row r="32" spans="2:17" ht="12.75">
      <c r="B32" s="31" t="s">
        <v>56</v>
      </c>
      <c r="C32" s="35" t="s">
        <v>105</v>
      </c>
      <c r="D32" s="33" t="s">
        <v>45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74">
        <f>SUM(E32:P32)</f>
        <v>0</v>
      </c>
    </row>
    <row r="33" spans="2:17" ht="12.75">
      <c r="B33" s="31" t="s">
        <v>57</v>
      </c>
      <c r="C33" s="35" t="s">
        <v>106</v>
      </c>
      <c r="D33" s="33" t="s">
        <v>45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74">
        <f>SUM(E33:P33)</f>
        <v>0</v>
      </c>
    </row>
    <row r="34" spans="2:17" ht="12.75">
      <c r="B34" s="31" t="s">
        <v>58</v>
      </c>
      <c r="C34" s="59" t="s">
        <v>103</v>
      </c>
      <c r="D34" s="33" t="s">
        <v>46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74">
        <f>SUM(E34:P34)</f>
        <v>0</v>
      </c>
    </row>
    <row r="35" spans="2:17" ht="12.75">
      <c r="B35" s="31"/>
      <c r="C35" s="32" t="s">
        <v>59</v>
      </c>
      <c r="D35" s="33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4"/>
    </row>
    <row r="36" spans="2:17" ht="12.75">
      <c r="B36" s="31" t="s">
        <v>60</v>
      </c>
      <c r="C36" s="32" t="s">
        <v>173</v>
      </c>
      <c r="D36" s="33" t="s">
        <v>42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74">
        <f aca="true" t="shared" si="5" ref="Q36:Q41">SUM(E36:P36)</f>
        <v>0</v>
      </c>
    </row>
    <row r="37" spans="2:17" ht="12.75">
      <c r="B37" s="31" t="s">
        <v>61</v>
      </c>
      <c r="C37" s="32" t="s">
        <v>44</v>
      </c>
      <c r="D37" s="33" t="s">
        <v>45</v>
      </c>
      <c r="E37" s="75">
        <f aca="true" t="shared" si="6" ref="E37:P37">E38+E39</f>
        <v>0</v>
      </c>
      <c r="F37" s="75">
        <f t="shared" si="6"/>
        <v>0</v>
      </c>
      <c r="G37" s="75">
        <f t="shared" si="6"/>
        <v>0</v>
      </c>
      <c r="H37" s="75">
        <f t="shared" si="6"/>
        <v>0</v>
      </c>
      <c r="I37" s="75">
        <f t="shared" si="6"/>
        <v>0</v>
      </c>
      <c r="J37" s="75">
        <f t="shared" si="6"/>
        <v>0</v>
      </c>
      <c r="K37" s="75">
        <f t="shared" si="6"/>
        <v>0</v>
      </c>
      <c r="L37" s="75">
        <f t="shared" si="6"/>
        <v>0</v>
      </c>
      <c r="M37" s="75">
        <f t="shared" si="6"/>
        <v>0</v>
      </c>
      <c r="N37" s="75">
        <f t="shared" si="6"/>
        <v>0</v>
      </c>
      <c r="O37" s="75">
        <f t="shared" si="6"/>
        <v>0</v>
      </c>
      <c r="P37" s="75">
        <f t="shared" si="6"/>
        <v>0</v>
      </c>
      <c r="Q37" s="74">
        <f t="shared" si="5"/>
        <v>0</v>
      </c>
    </row>
    <row r="38" spans="2:17" ht="12.75">
      <c r="B38" s="31" t="s">
        <v>62</v>
      </c>
      <c r="C38" s="35" t="s">
        <v>105</v>
      </c>
      <c r="D38" s="33" t="s">
        <v>45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74">
        <f t="shared" si="5"/>
        <v>0</v>
      </c>
    </row>
    <row r="39" spans="2:17" ht="12.75">
      <c r="B39" s="31" t="s">
        <v>63</v>
      </c>
      <c r="C39" s="35" t="s">
        <v>106</v>
      </c>
      <c r="D39" s="33" t="s">
        <v>45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74">
        <f t="shared" si="5"/>
        <v>0</v>
      </c>
    </row>
    <row r="40" spans="2:17" ht="12.75">
      <c r="B40" s="31" t="s">
        <v>64</v>
      </c>
      <c r="C40" s="322" t="s">
        <v>103</v>
      </c>
      <c r="D40" s="323" t="s">
        <v>46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4">
        <f t="shared" si="5"/>
        <v>0</v>
      </c>
    </row>
    <row r="41" spans="2:17" ht="12.75">
      <c r="B41" s="55" t="s">
        <v>65</v>
      </c>
      <c r="C41" s="95" t="s">
        <v>109</v>
      </c>
      <c r="D41" s="56" t="s">
        <v>45</v>
      </c>
      <c r="E41" s="96">
        <f aca="true" t="shared" si="7" ref="E41:P41">E37+E31+E25</f>
        <v>0</v>
      </c>
      <c r="F41" s="96">
        <f t="shared" si="7"/>
        <v>0</v>
      </c>
      <c r="G41" s="96">
        <f t="shared" si="7"/>
        <v>0</v>
      </c>
      <c r="H41" s="96">
        <f t="shared" si="7"/>
        <v>0</v>
      </c>
      <c r="I41" s="96">
        <f t="shared" si="7"/>
        <v>0</v>
      </c>
      <c r="J41" s="96">
        <f t="shared" si="7"/>
        <v>0</v>
      </c>
      <c r="K41" s="96">
        <f t="shared" si="7"/>
        <v>0</v>
      </c>
      <c r="L41" s="96">
        <f t="shared" si="7"/>
        <v>0</v>
      </c>
      <c r="M41" s="96">
        <f t="shared" si="7"/>
        <v>0</v>
      </c>
      <c r="N41" s="96">
        <f t="shared" si="7"/>
        <v>0</v>
      </c>
      <c r="O41" s="96">
        <f t="shared" si="7"/>
        <v>0</v>
      </c>
      <c r="P41" s="96">
        <f t="shared" si="7"/>
        <v>0</v>
      </c>
      <c r="Q41" s="93">
        <f t="shared" si="5"/>
        <v>0</v>
      </c>
    </row>
    <row r="42" spans="2:17" ht="12.75">
      <c r="B42" s="23"/>
      <c r="C42" s="24" t="s">
        <v>238</v>
      </c>
      <c r="D42" s="39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</row>
    <row r="43" spans="2:17" ht="12.75">
      <c r="B43" s="297"/>
      <c r="C43" s="324" t="s">
        <v>237</v>
      </c>
      <c r="D43" s="325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3"/>
    </row>
    <row r="44" spans="2:17" ht="12.75">
      <c r="B44" s="298" t="s">
        <v>66</v>
      </c>
      <c r="C44" s="326" t="s">
        <v>173</v>
      </c>
      <c r="D44" s="323" t="s">
        <v>42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74">
        <f>SUM(E44:P44)</f>
        <v>0</v>
      </c>
    </row>
    <row r="45" spans="2:17" ht="12.75">
      <c r="B45" s="298" t="s">
        <v>67</v>
      </c>
      <c r="C45" s="326" t="s">
        <v>44</v>
      </c>
      <c r="D45" s="323" t="s">
        <v>45</v>
      </c>
      <c r="E45" s="75">
        <f aca="true" t="shared" si="8" ref="E45:P45">E46+E47</f>
        <v>0</v>
      </c>
      <c r="F45" s="75">
        <f t="shared" si="8"/>
        <v>0</v>
      </c>
      <c r="G45" s="75">
        <f t="shared" si="8"/>
        <v>0</v>
      </c>
      <c r="H45" s="75">
        <f t="shared" si="8"/>
        <v>0</v>
      </c>
      <c r="I45" s="75">
        <f t="shared" si="8"/>
        <v>0</v>
      </c>
      <c r="J45" s="75">
        <f t="shared" si="8"/>
        <v>0</v>
      </c>
      <c r="K45" s="75">
        <f t="shared" si="8"/>
        <v>0</v>
      </c>
      <c r="L45" s="75">
        <f t="shared" si="8"/>
        <v>0</v>
      </c>
      <c r="M45" s="75">
        <f t="shared" si="8"/>
        <v>0</v>
      </c>
      <c r="N45" s="75">
        <f t="shared" si="8"/>
        <v>0</v>
      </c>
      <c r="O45" s="75">
        <f t="shared" si="8"/>
        <v>0</v>
      </c>
      <c r="P45" s="75">
        <f t="shared" si="8"/>
        <v>0</v>
      </c>
      <c r="Q45" s="74">
        <f>SUM(E45:P45)</f>
        <v>0</v>
      </c>
    </row>
    <row r="46" spans="2:17" ht="12.75">
      <c r="B46" s="298" t="s">
        <v>221</v>
      </c>
      <c r="C46" s="327" t="s">
        <v>105</v>
      </c>
      <c r="D46" s="323" t="s">
        <v>45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74">
        <f>SUM(E46:P46)</f>
        <v>0</v>
      </c>
    </row>
    <row r="47" spans="2:17" ht="12.75">
      <c r="B47" s="298" t="s">
        <v>222</v>
      </c>
      <c r="C47" s="327" t="s">
        <v>106</v>
      </c>
      <c r="D47" s="323" t="s">
        <v>45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74">
        <f>SUM(E47:P47)</f>
        <v>0</v>
      </c>
    </row>
    <row r="48" spans="2:17" ht="12.75">
      <c r="B48" s="298" t="s">
        <v>68</v>
      </c>
      <c r="C48" s="322" t="s">
        <v>103</v>
      </c>
      <c r="D48" s="323" t="s">
        <v>46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4">
        <f>SUM(E48:P48)</f>
        <v>0</v>
      </c>
    </row>
    <row r="49" spans="2:17" ht="12.75">
      <c r="B49" s="298"/>
      <c r="C49" s="326" t="s">
        <v>239</v>
      </c>
      <c r="D49" s="323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4"/>
    </row>
    <row r="50" spans="2:17" ht="12.75">
      <c r="B50" s="298" t="s">
        <v>69</v>
      </c>
      <c r="C50" s="326" t="s">
        <v>173</v>
      </c>
      <c r="D50" s="323" t="s">
        <v>42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74">
        <f>SUM(E50:P50)</f>
        <v>0</v>
      </c>
    </row>
    <row r="51" spans="2:17" ht="12.75">
      <c r="B51" s="298" t="s">
        <v>70</v>
      </c>
      <c r="C51" s="326" t="s">
        <v>44</v>
      </c>
      <c r="D51" s="323" t="s">
        <v>45</v>
      </c>
      <c r="E51" s="75">
        <f aca="true" t="shared" si="9" ref="E51:P51">E52+E53</f>
        <v>0</v>
      </c>
      <c r="F51" s="75">
        <f t="shared" si="9"/>
        <v>0</v>
      </c>
      <c r="G51" s="75">
        <f t="shared" si="9"/>
        <v>0</v>
      </c>
      <c r="H51" s="75">
        <f t="shared" si="9"/>
        <v>0</v>
      </c>
      <c r="I51" s="75">
        <f t="shared" si="9"/>
        <v>0</v>
      </c>
      <c r="J51" s="75">
        <f t="shared" si="9"/>
        <v>0</v>
      </c>
      <c r="K51" s="75">
        <f t="shared" si="9"/>
        <v>0</v>
      </c>
      <c r="L51" s="75">
        <f t="shared" si="9"/>
        <v>0</v>
      </c>
      <c r="M51" s="75">
        <f t="shared" si="9"/>
        <v>0</v>
      </c>
      <c r="N51" s="75">
        <f t="shared" si="9"/>
        <v>0</v>
      </c>
      <c r="O51" s="75">
        <f t="shared" si="9"/>
        <v>0</v>
      </c>
      <c r="P51" s="75">
        <f t="shared" si="9"/>
        <v>0</v>
      </c>
      <c r="Q51" s="74">
        <f>SUM(E51:P51)</f>
        <v>0</v>
      </c>
    </row>
    <row r="52" spans="2:17" ht="12.75">
      <c r="B52" s="298" t="s">
        <v>223</v>
      </c>
      <c r="C52" s="327" t="s">
        <v>105</v>
      </c>
      <c r="D52" s="323" t="s">
        <v>45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74">
        <f>SUM(E52:P52)</f>
        <v>0</v>
      </c>
    </row>
    <row r="53" spans="2:17" ht="12.75">
      <c r="B53" s="298" t="s">
        <v>224</v>
      </c>
      <c r="C53" s="327" t="s">
        <v>106</v>
      </c>
      <c r="D53" s="323" t="s">
        <v>45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74">
        <f>SUM(E53:P53)</f>
        <v>0</v>
      </c>
    </row>
    <row r="54" spans="2:17" ht="12.75">
      <c r="B54" s="298" t="s">
        <v>71</v>
      </c>
      <c r="C54" s="322" t="s">
        <v>103</v>
      </c>
      <c r="D54" s="323" t="s">
        <v>46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74">
        <f>SUM(E54:P54)</f>
        <v>0</v>
      </c>
    </row>
    <row r="55" spans="2:17" ht="12.75">
      <c r="B55" s="298"/>
      <c r="C55" s="326" t="s">
        <v>240</v>
      </c>
      <c r="D55" s="323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4"/>
    </row>
    <row r="56" spans="2:17" ht="12.75">
      <c r="B56" s="298"/>
      <c r="C56" s="322" t="s">
        <v>249</v>
      </c>
      <c r="D56" s="323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4"/>
    </row>
    <row r="57" spans="2:17" ht="12.75">
      <c r="B57" s="298" t="s">
        <v>72</v>
      </c>
      <c r="C57" s="326" t="s">
        <v>173</v>
      </c>
      <c r="D57" s="323" t="s">
        <v>42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74">
        <f>SUM(E57:P57)</f>
        <v>0</v>
      </c>
    </row>
    <row r="58" spans="2:17" ht="12.75">
      <c r="B58" s="298" t="s">
        <v>73</v>
      </c>
      <c r="C58" s="326" t="s">
        <v>44</v>
      </c>
      <c r="D58" s="323" t="s">
        <v>45</v>
      </c>
      <c r="E58" s="75">
        <f aca="true" t="shared" si="10" ref="E58:P58">E59+E60</f>
        <v>0</v>
      </c>
      <c r="F58" s="75">
        <f t="shared" si="10"/>
        <v>0</v>
      </c>
      <c r="G58" s="75">
        <f t="shared" si="10"/>
        <v>0</v>
      </c>
      <c r="H58" s="75">
        <f t="shared" si="10"/>
        <v>0</v>
      </c>
      <c r="I58" s="75">
        <f t="shared" si="10"/>
        <v>0</v>
      </c>
      <c r="J58" s="75">
        <f t="shared" si="10"/>
        <v>0</v>
      </c>
      <c r="K58" s="75">
        <f t="shared" si="10"/>
        <v>0</v>
      </c>
      <c r="L58" s="75">
        <f t="shared" si="10"/>
        <v>0</v>
      </c>
      <c r="M58" s="75">
        <f t="shared" si="10"/>
        <v>0</v>
      </c>
      <c r="N58" s="75">
        <f t="shared" si="10"/>
        <v>0</v>
      </c>
      <c r="O58" s="75">
        <f t="shared" si="10"/>
        <v>0</v>
      </c>
      <c r="P58" s="75">
        <f t="shared" si="10"/>
        <v>0</v>
      </c>
      <c r="Q58" s="74">
        <f>SUM(E58:P58)</f>
        <v>0</v>
      </c>
    </row>
    <row r="59" spans="2:17" ht="12.75">
      <c r="B59" s="298" t="s">
        <v>225</v>
      </c>
      <c r="C59" s="327" t="s">
        <v>105</v>
      </c>
      <c r="D59" s="323" t="s">
        <v>45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74">
        <f>SUM(E59:P59)</f>
        <v>0</v>
      </c>
    </row>
    <row r="60" spans="2:17" ht="12.75">
      <c r="B60" s="298" t="s">
        <v>226</v>
      </c>
      <c r="C60" s="327" t="s">
        <v>106</v>
      </c>
      <c r="D60" s="323" t="s">
        <v>45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74">
        <f>SUM(E60:P60)</f>
        <v>0</v>
      </c>
    </row>
    <row r="61" spans="2:17" ht="12.75">
      <c r="B61" s="298" t="s">
        <v>74</v>
      </c>
      <c r="C61" s="322" t="s">
        <v>103</v>
      </c>
      <c r="D61" s="323" t="s">
        <v>46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74">
        <f>SUM(E61:P61)</f>
        <v>0</v>
      </c>
    </row>
    <row r="62" spans="2:17" ht="12.75">
      <c r="B62" s="298"/>
      <c r="C62" s="322" t="s">
        <v>250</v>
      </c>
      <c r="D62" s="323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4"/>
    </row>
    <row r="63" spans="2:17" ht="12.75">
      <c r="B63" s="298" t="s">
        <v>76</v>
      </c>
      <c r="C63" s="326" t="s">
        <v>173</v>
      </c>
      <c r="D63" s="323" t="s">
        <v>42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74">
        <f>SUM(E63:P63)</f>
        <v>0</v>
      </c>
    </row>
    <row r="64" spans="2:17" ht="12.75">
      <c r="B64" s="298" t="s">
        <v>78</v>
      </c>
      <c r="C64" s="326" t="s">
        <v>44</v>
      </c>
      <c r="D64" s="323" t="s">
        <v>45</v>
      </c>
      <c r="E64" s="75">
        <f aca="true" t="shared" si="11" ref="E64:P64">E65+E66</f>
        <v>0</v>
      </c>
      <c r="F64" s="75">
        <f t="shared" si="11"/>
        <v>0</v>
      </c>
      <c r="G64" s="75">
        <f t="shared" si="11"/>
        <v>0</v>
      </c>
      <c r="H64" s="75">
        <f t="shared" si="11"/>
        <v>0</v>
      </c>
      <c r="I64" s="75">
        <f t="shared" si="11"/>
        <v>0</v>
      </c>
      <c r="J64" s="75">
        <f t="shared" si="11"/>
        <v>0</v>
      </c>
      <c r="K64" s="75">
        <f t="shared" si="11"/>
        <v>0</v>
      </c>
      <c r="L64" s="75">
        <f t="shared" si="11"/>
        <v>0</v>
      </c>
      <c r="M64" s="75">
        <f t="shared" si="11"/>
        <v>0</v>
      </c>
      <c r="N64" s="75">
        <f t="shared" si="11"/>
        <v>0</v>
      </c>
      <c r="O64" s="75">
        <f t="shared" si="11"/>
        <v>0</v>
      </c>
      <c r="P64" s="75">
        <f t="shared" si="11"/>
        <v>0</v>
      </c>
      <c r="Q64" s="74">
        <f>SUM(E64:P64)</f>
        <v>0</v>
      </c>
    </row>
    <row r="65" spans="2:17" ht="12.75">
      <c r="B65" s="298" t="s">
        <v>242</v>
      </c>
      <c r="C65" s="327" t="s">
        <v>105</v>
      </c>
      <c r="D65" s="323" t="s">
        <v>45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74">
        <f>SUM(E65:P65)</f>
        <v>0</v>
      </c>
    </row>
    <row r="66" spans="2:17" ht="12.75">
      <c r="B66" s="298" t="s">
        <v>243</v>
      </c>
      <c r="C66" s="327" t="s">
        <v>106</v>
      </c>
      <c r="D66" s="323" t="s">
        <v>45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74">
        <f>SUM(E66:P66)</f>
        <v>0</v>
      </c>
    </row>
    <row r="67" spans="2:17" ht="12.75">
      <c r="B67" s="298" t="s">
        <v>125</v>
      </c>
      <c r="C67" s="322" t="s">
        <v>103</v>
      </c>
      <c r="D67" s="323" t="s">
        <v>46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4">
        <f>SUM(E67:P67)</f>
        <v>0</v>
      </c>
    </row>
    <row r="68" spans="2:17" ht="12.75">
      <c r="B68" s="299"/>
      <c r="C68" s="322" t="s">
        <v>251</v>
      </c>
      <c r="D68" s="323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4"/>
    </row>
    <row r="69" spans="2:17" ht="12.75">
      <c r="B69" s="298" t="s">
        <v>209</v>
      </c>
      <c r="C69" s="326" t="s">
        <v>173</v>
      </c>
      <c r="D69" s="323" t="s">
        <v>42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74">
        <f aca="true" t="shared" si="12" ref="Q69:Q74">SUM(E69:P69)</f>
        <v>0</v>
      </c>
    </row>
    <row r="70" spans="2:17" ht="12.75">
      <c r="B70" s="298" t="s">
        <v>212</v>
      </c>
      <c r="C70" s="326" t="s">
        <v>44</v>
      </c>
      <c r="D70" s="323" t="s">
        <v>45</v>
      </c>
      <c r="E70" s="75">
        <f aca="true" t="shared" si="13" ref="E70:P70">E71+E72</f>
        <v>0</v>
      </c>
      <c r="F70" s="75">
        <f t="shared" si="13"/>
        <v>0</v>
      </c>
      <c r="G70" s="75">
        <f t="shared" si="13"/>
        <v>0</v>
      </c>
      <c r="H70" s="75">
        <f t="shared" si="13"/>
        <v>0</v>
      </c>
      <c r="I70" s="75">
        <f t="shared" si="13"/>
        <v>0</v>
      </c>
      <c r="J70" s="75">
        <f t="shared" si="13"/>
        <v>0</v>
      </c>
      <c r="K70" s="75">
        <f t="shared" si="13"/>
        <v>0</v>
      </c>
      <c r="L70" s="75">
        <f t="shared" si="13"/>
        <v>0</v>
      </c>
      <c r="M70" s="75">
        <f t="shared" si="13"/>
        <v>0</v>
      </c>
      <c r="N70" s="75">
        <f t="shared" si="13"/>
        <v>0</v>
      </c>
      <c r="O70" s="75">
        <f t="shared" si="13"/>
        <v>0</v>
      </c>
      <c r="P70" s="75">
        <f t="shared" si="13"/>
        <v>0</v>
      </c>
      <c r="Q70" s="74">
        <f t="shared" si="12"/>
        <v>0</v>
      </c>
    </row>
    <row r="71" spans="2:17" ht="12.75">
      <c r="B71" s="298" t="s">
        <v>252</v>
      </c>
      <c r="C71" s="327" t="s">
        <v>105</v>
      </c>
      <c r="D71" s="323" t="s">
        <v>45</v>
      </c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74">
        <f t="shared" si="12"/>
        <v>0</v>
      </c>
    </row>
    <row r="72" spans="2:17" ht="12.75">
      <c r="B72" s="298" t="s">
        <v>253</v>
      </c>
      <c r="C72" s="327" t="s">
        <v>106</v>
      </c>
      <c r="D72" s="323" t="s">
        <v>45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74">
        <f t="shared" si="12"/>
        <v>0</v>
      </c>
    </row>
    <row r="73" spans="2:17" ht="12.75">
      <c r="B73" s="298" t="s">
        <v>217</v>
      </c>
      <c r="C73" s="322" t="s">
        <v>103</v>
      </c>
      <c r="D73" s="323" t="s">
        <v>46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4">
        <f t="shared" si="12"/>
        <v>0</v>
      </c>
    </row>
    <row r="74" spans="2:17" ht="10.5" customHeight="1">
      <c r="B74" s="328" t="s">
        <v>227</v>
      </c>
      <c r="C74" s="329" t="s">
        <v>241</v>
      </c>
      <c r="D74" s="330" t="s">
        <v>45</v>
      </c>
      <c r="E74" s="331">
        <f>E70+E51+E58+E45+E64</f>
        <v>0</v>
      </c>
      <c r="F74" s="331">
        <f aca="true" t="shared" si="14" ref="F74:P74">F70+F51+F58+F45+F64</f>
        <v>0</v>
      </c>
      <c r="G74" s="331">
        <f t="shared" si="14"/>
        <v>0</v>
      </c>
      <c r="H74" s="331">
        <f t="shared" si="14"/>
        <v>0</v>
      </c>
      <c r="I74" s="331">
        <f t="shared" si="14"/>
        <v>0</v>
      </c>
      <c r="J74" s="331">
        <f t="shared" si="14"/>
        <v>0</v>
      </c>
      <c r="K74" s="331">
        <f t="shared" si="14"/>
        <v>0</v>
      </c>
      <c r="L74" s="331">
        <f t="shared" si="14"/>
        <v>0</v>
      </c>
      <c r="M74" s="331">
        <f t="shared" si="14"/>
        <v>0</v>
      </c>
      <c r="N74" s="331">
        <f t="shared" si="14"/>
        <v>0</v>
      </c>
      <c r="O74" s="331">
        <f t="shared" si="14"/>
        <v>0</v>
      </c>
      <c r="P74" s="331">
        <f t="shared" si="14"/>
        <v>0</v>
      </c>
      <c r="Q74" s="93">
        <f t="shared" si="12"/>
        <v>0</v>
      </c>
    </row>
    <row r="75" spans="2:17" ht="12.75">
      <c r="B75" s="295" t="s">
        <v>228</v>
      </c>
      <c r="C75" s="293" t="s">
        <v>216</v>
      </c>
      <c r="D75" s="20" t="s">
        <v>45</v>
      </c>
      <c r="E75" s="116"/>
      <c r="F75" s="285"/>
      <c r="G75" s="116"/>
      <c r="H75" s="116"/>
      <c r="I75" s="285"/>
      <c r="J75" s="116"/>
      <c r="K75" s="116"/>
      <c r="L75" s="116"/>
      <c r="M75" s="116"/>
      <c r="N75" s="116"/>
      <c r="O75" s="116"/>
      <c r="P75" s="116"/>
      <c r="Q75" s="94">
        <f>SUM(E75:P75)</f>
        <v>0</v>
      </c>
    </row>
    <row r="76" spans="2:17" ht="12.75">
      <c r="B76" s="296" t="s">
        <v>229</v>
      </c>
      <c r="C76" s="294" t="s">
        <v>213</v>
      </c>
      <c r="D76" s="39" t="s">
        <v>45</v>
      </c>
      <c r="E76" s="285"/>
      <c r="F76" s="116"/>
      <c r="G76" s="285"/>
      <c r="H76" s="285"/>
      <c r="I76" s="116"/>
      <c r="J76" s="285"/>
      <c r="K76" s="285"/>
      <c r="L76" s="285"/>
      <c r="M76" s="285"/>
      <c r="N76" s="285"/>
      <c r="O76" s="285"/>
      <c r="P76" s="285"/>
      <c r="Q76" s="77">
        <f>SUM(E76:P76)</f>
        <v>0</v>
      </c>
    </row>
    <row r="77" spans="2:17" ht="12.75">
      <c r="B77" s="295" t="s">
        <v>230</v>
      </c>
      <c r="C77" s="293" t="s">
        <v>108</v>
      </c>
      <c r="D77" s="39" t="s">
        <v>45</v>
      </c>
      <c r="E77" s="332">
        <f aca="true" t="shared" si="15" ref="E77:P77">E76+E75+E41+E16+E74</f>
        <v>0</v>
      </c>
      <c r="F77" s="332">
        <f t="shared" si="15"/>
        <v>0</v>
      </c>
      <c r="G77" s="332">
        <f t="shared" si="15"/>
        <v>0</v>
      </c>
      <c r="H77" s="332">
        <f t="shared" si="15"/>
        <v>0</v>
      </c>
      <c r="I77" s="332">
        <f t="shared" si="15"/>
        <v>0</v>
      </c>
      <c r="J77" s="332">
        <f t="shared" si="15"/>
        <v>0</v>
      </c>
      <c r="K77" s="332">
        <f t="shared" si="15"/>
        <v>0</v>
      </c>
      <c r="L77" s="332">
        <f t="shared" si="15"/>
        <v>0</v>
      </c>
      <c r="M77" s="332">
        <f t="shared" si="15"/>
        <v>0</v>
      </c>
      <c r="N77" s="332">
        <f t="shared" si="15"/>
        <v>0</v>
      </c>
      <c r="O77" s="332">
        <f t="shared" si="15"/>
        <v>0</v>
      </c>
      <c r="P77" s="332">
        <f t="shared" si="15"/>
        <v>0</v>
      </c>
      <c r="Q77" s="41">
        <f>SUM(E77:P77)</f>
        <v>0</v>
      </c>
    </row>
    <row r="78" spans="2:17" ht="12.75">
      <c r="B78" s="297"/>
      <c r="C78" s="42" t="s">
        <v>194</v>
      </c>
      <c r="D78" s="2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3"/>
    </row>
    <row r="79" spans="2:17" ht="12.75">
      <c r="B79" s="298" t="s">
        <v>231</v>
      </c>
      <c r="C79" s="32" t="s">
        <v>111</v>
      </c>
      <c r="D79" s="33" t="s">
        <v>45</v>
      </c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34">
        <f>SUM(E79:P79)</f>
        <v>0</v>
      </c>
    </row>
    <row r="80" spans="2:17" ht="12.75">
      <c r="B80" s="298" t="s">
        <v>232</v>
      </c>
      <c r="C80" s="32" t="s">
        <v>112</v>
      </c>
      <c r="D80" s="33" t="s">
        <v>45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34">
        <f>SUM(E80:P80)</f>
        <v>0</v>
      </c>
    </row>
    <row r="81" spans="2:17" ht="12.75">
      <c r="B81" s="298" t="s">
        <v>233</v>
      </c>
      <c r="C81" s="32" t="s">
        <v>113</v>
      </c>
      <c r="D81" s="33" t="s">
        <v>45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34">
        <f>SUM(E81:P81)</f>
        <v>0</v>
      </c>
    </row>
    <row r="82" spans="2:17" ht="12.75">
      <c r="B82" s="299" t="s">
        <v>234</v>
      </c>
      <c r="C82" s="36" t="s">
        <v>114</v>
      </c>
      <c r="D82" s="37" t="s">
        <v>45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38">
        <f>SUM(E82:P82)</f>
        <v>0</v>
      </c>
    </row>
    <row r="83" spans="2:17" ht="12.75">
      <c r="B83" s="295" t="s">
        <v>235</v>
      </c>
      <c r="C83" s="24" t="s">
        <v>195</v>
      </c>
      <c r="D83" s="39" t="s">
        <v>45</v>
      </c>
      <c r="E83" s="40">
        <f aca="true" t="shared" si="16" ref="E83:P83">SUM(E79:E82)</f>
        <v>0</v>
      </c>
      <c r="F83" s="40">
        <f t="shared" si="16"/>
        <v>0</v>
      </c>
      <c r="G83" s="40">
        <f t="shared" si="16"/>
        <v>0</v>
      </c>
      <c r="H83" s="40">
        <f t="shared" si="16"/>
        <v>0</v>
      </c>
      <c r="I83" s="40">
        <f t="shared" si="16"/>
        <v>0</v>
      </c>
      <c r="J83" s="40">
        <f t="shared" si="16"/>
        <v>0</v>
      </c>
      <c r="K83" s="40">
        <f t="shared" si="16"/>
        <v>0</v>
      </c>
      <c r="L83" s="40">
        <f t="shared" si="16"/>
        <v>0</v>
      </c>
      <c r="M83" s="40">
        <f t="shared" si="16"/>
        <v>0</v>
      </c>
      <c r="N83" s="40">
        <f t="shared" si="16"/>
        <v>0</v>
      </c>
      <c r="O83" s="40">
        <f t="shared" si="16"/>
        <v>0</v>
      </c>
      <c r="P83" s="40">
        <f t="shared" si="16"/>
        <v>0</v>
      </c>
      <c r="Q83" s="41">
        <f>SUM(E83:P83)</f>
        <v>0</v>
      </c>
    </row>
    <row r="84" spans="2:17" ht="12.75">
      <c r="B84" s="297"/>
      <c r="C84" s="42"/>
      <c r="D84" s="29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3"/>
    </row>
    <row r="85" spans="2:17" ht="12.75">
      <c r="B85" s="298" t="s">
        <v>236</v>
      </c>
      <c r="C85" s="32" t="s">
        <v>210</v>
      </c>
      <c r="D85" s="33" t="s">
        <v>45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34">
        <f aca="true" t="shared" si="17" ref="Q85:Q90">SUM(E85:P85)</f>
        <v>0</v>
      </c>
    </row>
    <row r="86" spans="2:17" ht="12.75">
      <c r="B86" s="298" t="s">
        <v>244</v>
      </c>
      <c r="C86" s="32" t="s">
        <v>211</v>
      </c>
      <c r="D86" s="33" t="s">
        <v>45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34">
        <f t="shared" si="17"/>
        <v>0</v>
      </c>
    </row>
    <row r="87" spans="2:17" ht="12.75">
      <c r="B87" s="298" t="s">
        <v>245</v>
      </c>
      <c r="C87" s="32" t="s">
        <v>172</v>
      </c>
      <c r="D87" s="33" t="s">
        <v>45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34">
        <f t="shared" si="17"/>
        <v>0</v>
      </c>
    </row>
    <row r="88" spans="2:17" ht="12.75">
      <c r="B88" s="298" t="s">
        <v>246</v>
      </c>
      <c r="C88" s="32" t="s">
        <v>75</v>
      </c>
      <c r="D88" s="33" t="s">
        <v>45</v>
      </c>
      <c r="E88" s="91">
        <f>E89+E90</f>
        <v>0</v>
      </c>
      <c r="F88" s="91">
        <f aca="true" t="shared" si="18" ref="F88:P88">F89+F90</f>
        <v>0</v>
      </c>
      <c r="G88" s="91">
        <f t="shared" si="18"/>
        <v>0</v>
      </c>
      <c r="H88" s="91">
        <f t="shared" si="18"/>
        <v>0</v>
      </c>
      <c r="I88" s="91">
        <f t="shared" si="18"/>
        <v>0</v>
      </c>
      <c r="J88" s="91">
        <f t="shared" si="18"/>
        <v>0</v>
      </c>
      <c r="K88" s="91">
        <f t="shared" si="18"/>
        <v>0</v>
      </c>
      <c r="L88" s="91">
        <f t="shared" si="18"/>
        <v>0</v>
      </c>
      <c r="M88" s="91">
        <f t="shared" si="18"/>
        <v>0</v>
      </c>
      <c r="N88" s="91">
        <f t="shared" si="18"/>
        <v>0</v>
      </c>
      <c r="O88" s="91">
        <f t="shared" si="18"/>
        <v>0</v>
      </c>
      <c r="P88" s="91">
        <f t="shared" si="18"/>
        <v>0</v>
      </c>
      <c r="Q88" s="34">
        <f t="shared" si="17"/>
        <v>0</v>
      </c>
    </row>
    <row r="89" spans="2:17" ht="12.75">
      <c r="B89" s="299" t="s">
        <v>254</v>
      </c>
      <c r="C89" s="32" t="s">
        <v>138</v>
      </c>
      <c r="D89" s="33" t="s">
        <v>45</v>
      </c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34">
        <f t="shared" si="17"/>
        <v>0</v>
      </c>
    </row>
    <row r="90" spans="2:17" ht="12.75">
      <c r="B90" s="299" t="s">
        <v>255</v>
      </c>
      <c r="C90" s="32" t="s">
        <v>139</v>
      </c>
      <c r="D90" s="33" t="s">
        <v>45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34">
        <f t="shared" si="17"/>
        <v>0</v>
      </c>
    </row>
    <row r="91" spans="2:17" ht="12.75">
      <c r="B91" s="299"/>
      <c r="C91" s="36"/>
      <c r="D91" s="37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38"/>
    </row>
    <row r="92" spans="2:17" ht="12.75">
      <c r="B92" s="295" t="s">
        <v>256</v>
      </c>
      <c r="C92" s="24" t="s">
        <v>77</v>
      </c>
      <c r="D92" s="39" t="s">
        <v>45</v>
      </c>
      <c r="E92" s="40">
        <f>E77-E83-E85-E87-E86-E88</f>
        <v>0</v>
      </c>
      <c r="F92" s="40">
        <f aca="true" t="shared" si="19" ref="F92:P92">F77-F83-F85-F87-F86-F88</f>
        <v>0</v>
      </c>
      <c r="G92" s="40">
        <f t="shared" si="19"/>
        <v>0</v>
      </c>
      <c r="H92" s="40">
        <f t="shared" si="19"/>
        <v>0</v>
      </c>
      <c r="I92" s="40">
        <f t="shared" si="19"/>
        <v>0</v>
      </c>
      <c r="J92" s="40">
        <f t="shared" si="19"/>
        <v>0</v>
      </c>
      <c r="K92" s="40">
        <f t="shared" si="19"/>
        <v>0</v>
      </c>
      <c r="L92" s="40">
        <f t="shared" si="19"/>
        <v>0</v>
      </c>
      <c r="M92" s="40">
        <f t="shared" si="19"/>
        <v>0</v>
      </c>
      <c r="N92" s="40">
        <f t="shared" si="19"/>
        <v>0</v>
      </c>
      <c r="O92" s="40">
        <f t="shared" si="19"/>
        <v>0</v>
      </c>
      <c r="P92" s="40">
        <f t="shared" si="19"/>
        <v>0</v>
      </c>
      <c r="Q92" s="41">
        <f>SUM(E92:P92)</f>
        <v>0</v>
      </c>
    </row>
    <row r="93" spans="2:17" ht="12.75">
      <c r="B93" s="295" t="s">
        <v>257</v>
      </c>
      <c r="C93" s="149" t="s">
        <v>126</v>
      </c>
      <c r="D93" s="20" t="s">
        <v>79</v>
      </c>
      <c r="E93" s="150">
        <f>IF((E77-E79)&gt;0,E92/(E77-E79)*100,0)</f>
        <v>0</v>
      </c>
      <c r="F93" s="150">
        <f aca="true" t="shared" si="20" ref="F93:Q93">IF((F77-F79)&gt;0,F92/(F77-F79)*100,0)</f>
        <v>0</v>
      </c>
      <c r="G93" s="150">
        <f t="shared" si="20"/>
        <v>0</v>
      </c>
      <c r="H93" s="150">
        <f t="shared" si="20"/>
        <v>0</v>
      </c>
      <c r="I93" s="150">
        <f t="shared" si="20"/>
        <v>0</v>
      </c>
      <c r="J93" s="150">
        <f t="shared" si="20"/>
        <v>0</v>
      </c>
      <c r="K93" s="150">
        <f t="shared" si="20"/>
        <v>0</v>
      </c>
      <c r="L93" s="150">
        <f t="shared" si="20"/>
        <v>0</v>
      </c>
      <c r="M93" s="150">
        <f t="shared" si="20"/>
        <v>0</v>
      </c>
      <c r="N93" s="150">
        <f t="shared" si="20"/>
        <v>0</v>
      </c>
      <c r="O93" s="150">
        <f t="shared" si="20"/>
        <v>0</v>
      </c>
      <c r="P93" s="150">
        <f t="shared" si="20"/>
        <v>0</v>
      </c>
      <c r="Q93" s="151">
        <f t="shared" si="20"/>
        <v>0</v>
      </c>
    </row>
    <row r="94" spans="2:17" ht="13.5" thickBot="1">
      <c r="B94" s="300" t="s">
        <v>258</v>
      </c>
      <c r="C94" s="45" t="s">
        <v>107</v>
      </c>
      <c r="D94" s="46" t="s">
        <v>79</v>
      </c>
      <c r="E94" s="80">
        <f aca="true" t="shared" si="21" ref="E94:Q94">IF(E77&gt;0,E92/E77*100,0)</f>
        <v>0</v>
      </c>
      <c r="F94" s="80">
        <f t="shared" si="21"/>
        <v>0</v>
      </c>
      <c r="G94" s="80">
        <f t="shared" si="21"/>
        <v>0</v>
      </c>
      <c r="H94" s="80">
        <f t="shared" si="21"/>
        <v>0</v>
      </c>
      <c r="I94" s="80">
        <f t="shared" si="21"/>
        <v>0</v>
      </c>
      <c r="J94" s="80">
        <f t="shared" si="21"/>
        <v>0</v>
      </c>
      <c r="K94" s="80">
        <f t="shared" si="21"/>
        <v>0</v>
      </c>
      <c r="L94" s="80">
        <f t="shared" si="21"/>
        <v>0</v>
      </c>
      <c r="M94" s="80">
        <f t="shared" si="21"/>
        <v>0</v>
      </c>
      <c r="N94" s="80">
        <f t="shared" si="21"/>
        <v>0</v>
      </c>
      <c r="O94" s="80">
        <f t="shared" si="21"/>
        <v>0</v>
      </c>
      <c r="P94" s="80">
        <f t="shared" si="21"/>
        <v>0</v>
      </c>
      <c r="Q94" s="81">
        <f t="shared" si="21"/>
        <v>0</v>
      </c>
    </row>
    <row r="95" ht="13.5" thickTop="1"/>
    <row r="96" ht="12.75">
      <c r="B96" s="301" t="s">
        <v>214</v>
      </c>
    </row>
    <row r="97" spans="2:4" ht="12.75">
      <c r="B97" s="302" t="s">
        <v>215</v>
      </c>
      <c r="D97" s="284"/>
    </row>
    <row r="98" ht="12.75">
      <c r="B98" s="301" t="s">
        <v>218</v>
      </c>
    </row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75" right="0.75" top="0.52" bottom="0.34" header="0.32" footer="0.16"/>
  <pageSetup fitToHeight="1" fitToWidth="1" horizontalDpi="600" verticalDpi="600" orientation="landscape" paperSize="9" scale="46" r:id="rId1"/>
  <headerFooter alignWithMargins="0">
    <oddFooter>&amp;CСтрана &amp;P од &amp;N</oddFooter>
  </headerFooter>
  <ignoredErrors>
    <ignoredError sqref="B91 B78 C86 B16:B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4.14062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380" t="str">
        <f>CONCATENATE("Табела ЕТ-4-8.2. ИСПОРУКА ЕЛЕКТРИЧНЕ ЕНЕРГИЈЕ - УКУПНО - РЕАЛИЗАЦИЈА/ПЛАН У"," ",'Poc.strana'!C25,". ГОДИНИ")</f>
        <v>Табела ЕТ-4-8.2. ИСПОРУКА ЕЛЕКТРИЧНЕ ЕНЕРГИЈЕ - УКУПНО - РЕАЛИЗАЦИЈА/ПЛАН У 2022. ГОДИНИ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100" t="s">
        <v>104</v>
      </c>
      <c r="C9" s="99"/>
      <c r="D9" s="97"/>
      <c r="E9" s="97"/>
      <c r="F9" s="398"/>
      <c r="G9" s="398"/>
      <c r="H9" s="97" t="s">
        <v>119</v>
      </c>
      <c r="I9" s="97"/>
      <c r="J9" s="97"/>
      <c r="K9" s="97"/>
      <c r="L9" s="97"/>
      <c r="M9" s="97"/>
      <c r="N9" s="97"/>
      <c r="O9" s="97"/>
      <c r="P9" s="97"/>
      <c r="Q9" s="98"/>
    </row>
    <row r="10" spans="2:17" ht="13.5" customHeight="1" thickTop="1">
      <c r="B10" s="392" t="s">
        <v>0</v>
      </c>
      <c r="C10" s="393" t="s">
        <v>25</v>
      </c>
      <c r="D10" s="397" t="s">
        <v>26</v>
      </c>
      <c r="E10" s="395" t="s">
        <v>27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2:17" ht="13.5" customHeight="1">
      <c r="B11" s="383"/>
      <c r="C11" s="394"/>
      <c r="D11" s="389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178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23" t="s">
        <v>129</v>
      </c>
      <c r="C13" s="24" t="s">
        <v>127</v>
      </c>
      <c r="D13" s="39" t="s">
        <v>45</v>
      </c>
      <c r="E13" s="40">
        <f aca="true" t="shared" si="0" ref="E13:P13">E19+E30</f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1">
        <f>SUM(E13:P13)</f>
        <v>0</v>
      </c>
    </row>
    <row r="14" spans="2:17" ht="12.75">
      <c r="B14" s="170" t="s">
        <v>14</v>
      </c>
      <c r="C14" s="164" t="s">
        <v>80</v>
      </c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2:17" ht="12.75">
      <c r="B15" s="167" t="s">
        <v>271</v>
      </c>
      <c r="C15" s="42" t="s">
        <v>116</v>
      </c>
      <c r="D15" s="29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</row>
    <row r="16" spans="2:17" ht="12.75">
      <c r="B16" s="31" t="s">
        <v>272</v>
      </c>
      <c r="C16" s="259" t="s">
        <v>173</v>
      </c>
      <c r="D16" s="260" t="s">
        <v>42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2">
        <f>SUM(E16:P16)</f>
        <v>0</v>
      </c>
    </row>
    <row r="17" spans="2:17" ht="12.75">
      <c r="B17" s="31" t="s">
        <v>273</v>
      </c>
      <c r="C17" s="178" t="s">
        <v>176</v>
      </c>
      <c r="D17" s="179" t="s">
        <v>42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89">
        <f>SUM(E17:P17)</f>
        <v>0</v>
      </c>
    </row>
    <row r="18" spans="2:17" ht="12.75">
      <c r="B18" s="31" t="s">
        <v>274</v>
      </c>
      <c r="C18" s="178" t="s">
        <v>43</v>
      </c>
      <c r="D18" s="179" t="s">
        <v>42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89">
        <f>SUM(E18:P18)</f>
        <v>0</v>
      </c>
    </row>
    <row r="19" spans="2:17" ht="12.75">
      <c r="B19" s="31" t="s">
        <v>322</v>
      </c>
      <c r="C19" s="32" t="s">
        <v>44</v>
      </c>
      <c r="D19" s="33" t="s">
        <v>45</v>
      </c>
      <c r="E19" s="44">
        <f aca="true" t="shared" si="1" ref="E19:P19">E20+E21</f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0</v>
      </c>
      <c r="O19" s="44">
        <f t="shared" si="1"/>
        <v>0</v>
      </c>
      <c r="P19" s="44">
        <f t="shared" si="1"/>
        <v>0</v>
      </c>
      <c r="Q19" s="34">
        <f aca="true" t="shared" si="2" ref="Q19:Q24">SUM(E19:P19)</f>
        <v>0</v>
      </c>
    </row>
    <row r="20" spans="2:17" ht="12.75">
      <c r="B20" s="31" t="s">
        <v>275</v>
      </c>
      <c r="C20" s="35" t="s">
        <v>105</v>
      </c>
      <c r="D20" s="33" t="s">
        <v>45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4">
        <f t="shared" si="2"/>
        <v>0</v>
      </c>
    </row>
    <row r="21" spans="2:17" ht="12.75">
      <c r="B21" s="31" t="s">
        <v>276</v>
      </c>
      <c r="C21" s="35" t="s">
        <v>106</v>
      </c>
      <c r="D21" s="33" t="s">
        <v>45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34">
        <f t="shared" si="2"/>
        <v>0</v>
      </c>
    </row>
    <row r="22" spans="2:17" ht="12.75">
      <c r="B22" s="31" t="s">
        <v>277</v>
      </c>
      <c r="C22" s="59" t="s">
        <v>98</v>
      </c>
      <c r="D22" s="33" t="s">
        <v>46</v>
      </c>
      <c r="E22" s="90">
        <f aca="true" t="shared" si="3" ref="E22:P22">+E23+E24</f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 t="shared" si="3"/>
        <v>0</v>
      </c>
      <c r="O22" s="90">
        <f t="shared" si="3"/>
        <v>0</v>
      </c>
      <c r="P22" s="90">
        <f t="shared" si="3"/>
        <v>0</v>
      </c>
      <c r="Q22" s="34">
        <f t="shared" si="2"/>
        <v>0</v>
      </c>
    </row>
    <row r="23" spans="2:17" ht="12.75">
      <c r="B23" s="31" t="s">
        <v>278</v>
      </c>
      <c r="C23" s="59" t="s">
        <v>101</v>
      </c>
      <c r="D23" s="33" t="s">
        <v>46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34">
        <f t="shared" si="2"/>
        <v>0</v>
      </c>
    </row>
    <row r="24" spans="2:17" ht="12.75">
      <c r="B24" s="31" t="s">
        <v>279</v>
      </c>
      <c r="C24" s="32" t="s">
        <v>102</v>
      </c>
      <c r="D24" s="33" t="s">
        <v>46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34">
        <f t="shared" si="2"/>
        <v>0</v>
      </c>
    </row>
    <row r="25" spans="2:17" ht="12.75">
      <c r="B25" s="31" t="s">
        <v>15</v>
      </c>
      <c r="C25" s="32" t="s">
        <v>128</v>
      </c>
      <c r="D25" s="5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34"/>
    </row>
    <row r="26" spans="2:17" ht="12.75">
      <c r="B26" s="167" t="s">
        <v>130</v>
      </c>
      <c r="C26" s="42" t="s">
        <v>116</v>
      </c>
      <c r="D26" s="29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</row>
    <row r="27" spans="2:17" ht="12.75">
      <c r="B27" s="31" t="s">
        <v>131</v>
      </c>
      <c r="C27" s="259" t="s">
        <v>173</v>
      </c>
      <c r="D27" s="260" t="s">
        <v>42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2">
        <f>SUM(E27:P27)</f>
        <v>0</v>
      </c>
    </row>
    <row r="28" spans="2:17" ht="12.75">
      <c r="B28" s="31" t="s">
        <v>174</v>
      </c>
      <c r="C28" s="178" t="s">
        <v>176</v>
      </c>
      <c r="D28" s="179" t="s">
        <v>42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89">
        <f>SUM(E28:P28)</f>
        <v>0</v>
      </c>
    </row>
    <row r="29" spans="2:17" ht="12.75">
      <c r="B29" s="31" t="s">
        <v>280</v>
      </c>
      <c r="C29" s="178" t="s">
        <v>43</v>
      </c>
      <c r="D29" s="179" t="s">
        <v>42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89">
        <f>SUM(E29:P29)</f>
        <v>0</v>
      </c>
    </row>
    <row r="30" spans="2:17" ht="12.75">
      <c r="B30" s="31" t="s">
        <v>281</v>
      </c>
      <c r="C30" s="32" t="s">
        <v>44</v>
      </c>
      <c r="D30" s="33" t="s">
        <v>45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282</v>
      </c>
      <c r="C31" s="35" t="s">
        <v>105</v>
      </c>
      <c r="D31" s="33" t="s">
        <v>45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34">
        <f t="shared" si="5"/>
        <v>0</v>
      </c>
    </row>
    <row r="32" spans="2:17" ht="12.75">
      <c r="B32" s="31" t="s">
        <v>283</v>
      </c>
      <c r="C32" s="35" t="s">
        <v>106</v>
      </c>
      <c r="D32" s="33" t="s">
        <v>45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34">
        <f t="shared" si="5"/>
        <v>0</v>
      </c>
    </row>
    <row r="33" spans="2:17" ht="12.75">
      <c r="B33" s="31" t="s">
        <v>284</v>
      </c>
      <c r="C33" s="59" t="s">
        <v>98</v>
      </c>
      <c r="D33" s="33" t="s">
        <v>46</v>
      </c>
      <c r="E33" s="91">
        <f aca="true" t="shared" si="6" ref="E33:P33">E34+E35</f>
        <v>0</v>
      </c>
      <c r="F33" s="91">
        <f t="shared" si="6"/>
        <v>0</v>
      </c>
      <c r="G33" s="91">
        <f t="shared" si="6"/>
        <v>0</v>
      </c>
      <c r="H33" s="91">
        <f t="shared" si="6"/>
        <v>0</v>
      </c>
      <c r="I33" s="91">
        <f t="shared" si="6"/>
        <v>0</v>
      </c>
      <c r="J33" s="91">
        <f t="shared" si="6"/>
        <v>0</v>
      </c>
      <c r="K33" s="91">
        <f t="shared" si="6"/>
        <v>0</v>
      </c>
      <c r="L33" s="91">
        <f t="shared" si="6"/>
        <v>0</v>
      </c>
      <c r="M33" s="91">
        <f t="shared" si="6"/>
        <v>0</v>
      </c>
      <c r="N33" s="91">
        <f t="shared" si="6"/>
        <v>0</v>
      </c>
      <c r="O33" s="91">
        <f t="shared" si="6"/>
        <v>0</v>
      </c>
      <c r="P33" s="91">
        <f t="shared" si="6"/>
        <v>0</v>
      </c>
      <c r="Q33" s="34">
        <f t="shared" si="5"/>
        <v>0</v>
      </c>
    </row>
    <row r="34" spans="2:17" ht="12.75">
      <c r="B34" s="19" t="s">
        <v>285</v>
      </c>
      <c r="C34" s="59" t="s">
        <v>101</v>
      </c>
      <c r="D34" s="33" t="s">
        <v>46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34">
        <f t="shared" si="5"/>
        <v>0</v>
      </c>
    </row>
    <row r="35" spans="2:17" ht="12.75">
      <c r="B35" s="55" t="s">
        <v>286</v>
      </c>
      <c r="C35" s="72" t="s">
        <v>102</v>
      </c>
      <c r="D35" s="56" t="s">
        <v>46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8">
        <f t="shared" si="5"/>
        <v>0</v>
      </c>
    </row>
    <row r="36" spans="2:17" ht="12.75">
      <c r="B36" s="23" t="s">
        <v>16</v>
      </c>
      <c r="C36" s="24" t="s">
        <v>247</v>
      </c>
      <c r="D36" s="2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2:17" ht="12.75">
      <c r="B37" s="107" t="s">
        <v>17</v>
      </c>
      <c r="C37" s="164" t="s">
        <v>116</v>
      </c>
      <c r="D37" s="109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5"/>
    </row>
    <row r="38" spans="2:17" ht="12.75">
      <c r="B38" s="28" t="s">
        <v>133</v>
      </c>
      <c r="C38" s="259" t="s">
        <v>173</v>
      </c>
      <c r="D38" s="260" t="s">
        <v>42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>
        <f>SUM(E38:P38)</f>
        <v>0</v>
      </c>
    </row>
    <row r="39" spans="2:17" ht="12.75">
      <c r="B39" s="31" t="s">
        <v>134</v>
      </c>
      <c r="C39" s="178" t="s">
        <v>176</v>
      </c>
      <c r="D39" s="179" t="s">
        <v>42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89">
        <f>SUM(E39:P39)</f>
        <v>0</v>
      </c>
    </row>
    <row r="40" spans="2:17" ht="12.75">
      <c r="B40" s="31" t="s">
        <v>175</v>
      </c>
      <c r="C40" s="178" t="s">
        <v>43</v>
      </c>
      <c r="D40" s="179" t="s">
        <v>42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89">
        <f>SUM(E40:P40)</f>
        <v>0</v>
      </c>
    </row>
    <row r="41" spans="2:17" ht="12.75">
      <c r="B41" s="31" t="s">
        <v>290</v>
      </c>
      <c r="C41" s="32" t="s">
        <v>44</v>
      </c>
      <c r="D41" s="33" t="s">
        <v>45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6">SUM(E41:P41)</f>
        <v>0</v>
      </c>
    </row>
    <row r="42" spans="2:17" ht="12.75">
      <c r="B42" s="31" t="s">
        <v>291</v>
      </c>
      <c r="C42" s="35" t="s">
        <v>105</v>
      </c>
      <c r="D42" s="33" t="s">
        <v>45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34">
        <f t="shared" si="8"/>
        <v>0</v>
      </c>
    </row>
    <row r="43" spans="2:17" ht="12.75">
      <c r="B43" s="31" t="s">
        <v>292</v>
      </c>
      <c r="C43" s="35" t="s">
        <v>106</v>
      </c>
      <c r="D43" s="33" t="s">
        <v>45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34">
        <f t="shared" si="8"/>
        <v>0</v>
      </c>
    </row>
    <row r="44" spans="2:17" ht="12.75">
      <c r="B44" s="31" t="s">
        <v>293</v>
      </c>
      <c r="C44" s="59" t="s">
        <v>98</v>
      </c>
      <c r="D44" s="33" t="s">
        <v>46</v>
      </c>
      <c r="E44" s="91">
        <f aca="true" t="shared" si="9" ref="E44:P44">E45+E46</f>
        <v>0</v>
      </c>
      <c r="F44" s="91">
        <f t="shared" si="9"/>
        <v>0</v>
      </c>
      <c r="G44" s="91">
        <f t="shared" si="9"/>
        <v>0</v>
      </c>
      <c r="H44" s="91">
        <f t="shared" si="9"/>
        <v>0</v>
      </c>
      <c r="I44" s="91">
        <f t="shared" si="9"/>
        <v>0</v>
      </c>
      <c r="J44" s="91">
        <f t="shared" si="9"/>
        <v>0</v>
      </c>
      <c r="K44" s="91">
        <f t="shared" si="9"/>
        <v>0</v>
      </c>
      <c r="L44" s="91">
        <f t="shared" si="9"/>
        <v>0</v>
      </c>
      <c r="M44" s="91">
        <f t="shared" si="9"/>
        <v>0</v>
      </c>
      <c r="N44" s="91">
        <f t="shared" si="9"/>
        <v>0</v>
      </c>
      <c r="O44" s="91">
        <f t="shared" si="9"/>
        <v>0</v>
      </c>
      <c r="P44" s="91">
        <f t="shared" si="9"/>
        <v>0</v>
      </c>
      <c r="Q44" s="34">
        <f t="shared" si="8"/>
        <v>0</v>
      </c>
    </row>
    <row r="45" spans="2:17" ht="12.75">
      <c r="B45" s="19" t="s">
        <v>294</v>
      </c>
      <c r="C45" s="59" t="s">
        <v>101</v>
      </c>
      <c r="D45" s="33" t="s">
        <v>46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34">
        <f t="shared" si="8"/>
        <v>0</v>
      </c>
    </row>
    <row r="46" spans="2:17" ht="12.75">
      <c r="B46" s="55" t="s">
        <v>295</v>
      </c>
      <c r="C46" s="72" t="s">
        <v>102</v>
      </c>
      <c r="D46" s="56" t="s">
        <v>46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58">
        <f t="shared" si="8"/>
        <v>0</v>
      </c>
    </row>
    <row r="47" spans="2:17" ht="12.75">
      <c r="B47" s="92"/>
      <c r="C47" s="72" t="s">
        <v>179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2:17" ht="12.75">
      <c r="B48" s="23" t="s">
        <v>19</v>
      </c>
      <c r="C48" s="24" t="s">
        <v>83</v>
      </c>
      <c r="D48" s="39" t="s">
        <v>45</v>
      </c>
      <c r="E48" s="40">
        <f>E49+E66</f>
        <v>0</v>
      </c>
      <c r="F48" s="40">
        <f aca="true" t="shared" si="10" ref="F48:P48">F49+F66</f>
        <v>0</v>
      </c>
      <c r="G48" s="40">
        <f t="shared" si="10"/>
        <v>0</v>
      </c>
      <c r="H48" s="40">
        <f t="shared" si="10"/>
        <v>0</v>
      </c>
      <c r="I48" s="40">
        <f t="shared" si="10"/>
        <v>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 t="shared" si="10"/>
        <v>0</v>
      </c>
      <c r="N48" s="40">
        <f t="shared" si="10"/>
        <v>0</v>
      </c>
      <c r="O48" s="40">
        <f t="shared" si="10"/>
        <v>0</v>
      </c>
      <c r="P48" s="40">
        <f t="shared" si="10"/>
        <v>0</v>
      </c>
      <c r="Q48" s="41">
        <f>SUM(E48:P48)</f>
        <v>0</v>
      </c>
    </row>
    <row r="49" spans="2:17" ht="12.75">
      <c r="B49" s="28" t="s">
        <v>20</v>
      </c>
      <c r="C49" s="42" t="s">
        <v>248</v>
      </c>
      <c r="D49" s="29" t="s">
        <v>45</v>
      </c>
      <c r="E49" s="43">
        <f aca="true" t="shared" si="11" ref="E49:P49">E53+E59</f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30">
        <f>SUM(E49:P49)</f>
        <v>0</v>
      </c>
    </row>
    <row r="50" spans="2:17" ht="12.75">
      <c r="B50" s="31"/>
      <c r="C50" s="35" t="s">
        <v>84</v>
      </c>
      <c r="D50" s="5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4"/>
    </row>
    <row r="51" spans="2:17" ht="12.75">
      <c r="B51" s="31" t="s">
        <v>296</v>
      </c>
      <c r="C51" s="32" t="s">
        <v>116</v>
      </c>
      <c r="D51" s="3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256"/>
    </row>
    <row r="52" spans="2:17" ht="12.75">
      <c r="B52" s="31" t="s">
        <v>323</v>
      </c>
      <c r="C52" s="178" t="s">
        <v>176</v>
      </c>
      <c r="D52" s="33" t="s">
        <v>42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89">
        <f>SUM(E52:P52)</f>
        <v>0</v>
      </c>
    </row>
    <row r="53" spans="2:17" ht="12.75">
      <c r="B53" s="31" t="s">
        <v>297</v>
      </c>
      <c r="C53" s="32" t="s">
        <v>44</v>
      </c>
      <c r="D53" s="33" t="s">
        <v>45</v>
      </c>
      <c r="E53" s="44">
        <f>E54+E55</f>
        <v>0</v>
      </c>
      <c r="F53" s="44">
        <f aca="true" t="shared" si="12" ref="F53:P53">F54+F55</f>
        <v>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 t="shared" si="12"/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 t="shared" si="12"/>
        <v>0</v>
      </c>
      <c r="Q53" s="34">
        <f>SUM(E53:P53)</f>
        <v>0</v>
      </c>
    </row>
    <row r="54" spans="2:17" ht="12.75">
      <c r="B54" s="31" t="s">
        <v>298</v>
      </c>
      <c r="C54" s="59" t="s">
        <v>181</v>
      </c>
      <c r="D54" s="33" t="s">
        <v>45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34">
        <f>SUM(E54:P54)</f>
        <v>0</v>
      </c>
    </row>
    <row r="55" spans="2:17" ht="12.75">
      <c r="B55" s="60" t="s">
        <v>299</v>
      </c>
      <c r="C55" s="59" t="s">
        <v>180</v>
      </c>
      <c r="D55" s="33" t="s">
        <v>45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34">
        <f>SUM(E55:P55)</f>
        <v>0</v>
      </c>
    </row>
    <row r="56" spans="2:17" ht="12.75">
      <c r="B56" s="60"/>
      <c r="C56" s="35" t="s">
        <v>85</v>
      </c>
      <c r="D56" s="5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34"/>
    </row>
    <row r="57" spans="2:17" ht="12.75">
      <c r="B57" s="60" t="s">
        <v>300</v>
      </c>
      <c r="C57" s="32" t="s">
        <v>116</v>
      </c>
      <c r="D57" s="33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256"/>
    </row>
    <row r="58" spans="2:17" ht="12.75">
      <c r="B58" s="60" t="s">
        <v>301</v>
      </c>
      <c r="C58" s="178" t="s">
        <v>176</v>
      </c>
      <c r="D58" s="33" t="s">
        <v>42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89">
        <f>SUM(E58:P58)</f>
        <v>0</v>
      </c>
    </row>
    <row r="59" spans="2:17" ht="12.75">
      <c r="B59" s="60" t="s">
        <v>302</v>
      </c>
      <c r="C59" s="32" t="s">
        <v>44</v>
      </c>
      <c r="D59" s="33" t="s">
        <v>45</v>
      </c>
      <c r="E59" s="44">
        <f>E60+E63</f>
        <v>0</v>
      </c>
      <c r="F59" s="44">
        <f aca="true" t="shared" si="13" ref="F59:P59">F60+F63</f>
        <v>0</v>
      </c>
      <c r="G59" s="44">
        <f t="shared" si="13"/>
        <v>0</v>
      </c>
      <c r="H59" s="44">
        <f t="shared" si="13"/>
        <v>0</v>
      </c>
      <c r="I59" s="44">
        <f t="shared" si="13"/>
        <v>0</v>
      </c>
      <c r="J59" s="44">
        <f t="shared" si="13"/>
        <v>0</v>
      </c>
      <c r="K59" s="44">
        <f t="shared" si="13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34">
        <f aca="true" t="shared" si="14" ref="Q59:Q66">SUM(E59:P59)</f>
        <v>0</v>
      </c>
    </row>
    <row r="60" spans="2:17" ht="12.75">
      <c r="B60" s="60" t="s">
        <v>303</v>
      </c>
      <c r="C60" s="59" t="s">
        <v>182</v>
      </c>
      <c r="D60" s="33" t="s">
        <v>45</v>
      </c>
      <c r="E60" s="44">
        <f aca="true" t="shared" si="15" ref="E60:P60">E61+E62</f>
        <v>0</v>
      </c>
      <c r="F60" s="44">
        <f t="shared" si="15"/>
        <v>0</v>
      </c>
      <c r="G60" s="44">
        <f t="shared" si="15"/>
        <v>0</v>
      </c>
      <c r="H60" s="44">
        <f t="shared" si="15"/>
        <v>0</v>
      </c>
      <c r="I60" s="44">
        <f t="shared" si="15"/>
        <v>0</v>
      </c>
      <c r="J60" s="44">
        <f t="shared" si="15"/>
        <v>0</v>
      </c>
      <c r="K60" s="44">
        <f t="shared" si="15"/>
        <v>0</v>
      </c>
      <c r="L60" s="44">
        <f t="shared" si="15"/>
        <v>0</v>
      </c>
      <c r="M60" s="44">
        <f t="shared" si="15"/>
        <v>0</v>
      </c>
      <c r="N60" s="44">
        <f t="shared" si="15"/>
        <v>0</v>
      </c>
      <c r="O60" s="44">
        <f t="shared" si="15"/>
        <v>0</v>
      </c>
      <c r="P60" s="44">
        <f t="shared" si="15"/>
        <v>0</v>
      </c>
      <c r="Q60" s="34">
        <f t="shared" si="14"/>
        <v>0</v>
      </c>
    </row>
    <row r="61" spans="2:17" ht="12.75">
      <c r="B61" s="60" t="s">
        <v>304</v>
      </c>
      <c r="C61" s="59" t="s">
        <v>183</v>
      </c>
      <c r="D61" s="33" t="s">
        <v>45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34">
        <f t="shared" si="14"/>
        <v>0</v>
      </c>
    </row>
    <row r="62" spans="2:17" ht="12.75">
      <c r="B62" s="60" t="s">
        <v>305</v>
      </c>
      <c r="C62" s="59" t="s">
        <v>184</v>
      </c>
      <c r="D62" s="33" t="s">
        <v>45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34">
        <f t="shared" si="14"/>
        <v>0</v>
      </c>
    </row>
    <row r="63" spans="2:17" ht="12.75">
      <c r="B63" s="60" t="s">
        <v>307</v>
      </c>
      <c r="C63" s="59" t="s">
        <v>185</v>
      </c>
      <c r="D63" s="33" t="s">
        <v>45</v>
      </c>
      <c r="E63" s="44">
        <f aca="true" t="shared" si="16" ref="E63:P63">E64+E65</f>
        <v>0</v>
      </c>
      <c r="F63" s="44">
        <f t="shared" si="16"/>
        <v>0</v>
      </c>
      <c r="G63" s="44">
        <f t="shared" si="16"/>
        <v>0</v>
      </c>
      <c r="H63" s="44">
        <f t="shared" si="16"/>
        <v>0</v>
      </c>
      <c r="I63" s="44">
        <f t="shared" si="16"/>
        <v>0</v>
      </c>
      <c r="J63" s="44">
        <f t="shared" si="16"/>
        <v>0</v>
      </c>
      <c r="K63" s="44">
        <f t="shared" si="16"/>
        <v>0</v>
      </c>
      <c r="L63" s="44">
        <f t="shared" si="16"/>
        <v>0</v>
      </c>
      <c r="M63" s="44">
        <f t="shared" si="16"/>
        <v>0</v>
      </c>
      <c r="N63" s="44">
        <f t="shared" si="16"/>
        <v>0</v>
      </c>
      <c r="O63" s="44">
        <f t="shared" si="16"/>
        <v>0</v>
      </c>
      <c r="P63" s="44">
        <f t="shared" si="16"/>
        <v>0</v>
      </c>
      <c r="Q63" s="34">
        <f t="shared" si="14"/>
        <v>0</v>
      </c>
    </row>
    <row r="64" spans="2:17" ht="12.75">
      <c r="B64" s="60" t="s">
        <v>308</v>
      </c>
      <c r="C64" s="59" t="s">
        <v>183</v>
      </c>
      <c r="D64" s="33" t="s">
        <v>45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34">
        <f t="shared" si="14"/>
        <v>0</v>
      </c>
    </row>
    <row r="65" spans="2:17" ht="12.75">
      <c r="B65" s="60" t="s">
        <v>306</v>
      </c>
      <c r="C65" s="59" t="s">
        <v>184</v>
      </c>
      <c r="D65" s="33" t="s">
        <v>45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34">
        <f t="shared" si="14"/>
        <v>0</v>
      </c>
    </row>
    <row r="66" spans="2:17" ht="12.75">
      <c r="B66" s="60" t="s">
        <v>21</v>
      </c>
      <c r="C66" s="32" t="s">
        <v>86</v>
      </c>
      <c r="D66" s="33" t="s">
        <v>45</v>
      </c>
      <c r="E66" s="44">
        <f>E70+E74+E80+E86</f>
        <v>0</v>
      </c>
      <c r="F66" s="44">
        <f aca="true" t="shared" si="17" ref="F66:P66">F70+F74+F80+F86</f>
        <v>0</v>
      </c>
      <c r="G66" s="44">
        <f t="shared" si="17"/>
        <v>0</v>
      </c>
      <c r="H66" s="44">
        <f t="shared" si="17"/>
        <v>0</v>
      </c>
      <c r="I66" s="44">
        <f t="shared" si="17"/>
        <v>0</v>
      </c>
      <c r="J66" s="44">
        <f t="shared" si="17"/>
        <v>0</v>
      </c>
      <c r="K66" s="44">
        <f t="shared" si="17"/>
        <v>0</v>
      </c>
      <c r="L66" s="44">
        <f t="shared" si="17"/>
        <v>0</v>
      </c>
      <c r="M66" s="44">
        <f t="shared" si="17"/>
        <v>0</v>
      </c>
      <c r="N66" s="44">
        <f t="shared" si="17"/>
        <v>0</v>
      </c>
      <c r="O66" s="44">
        <f>O70+O74+O80+O86</f>
        <v>0</v>
      </c>
      <c r="P66" s="44">
        <f t="shared" si="17"/>
        <v>0</v>
      </c>
      <c r="Q66" s="34">
        <f t="shared" si="14"/>
        <v>0</v>
      </c>
    </row>
    <row r="67" spans="2:17" ht="12.75">
      <c r="B67" s="60"/>
      <c r="C67" s="35" t="s">
        <v>84</v>
      </c>
      <c r="D67" s="3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34"/>
    </row>
    <row r="68" spans="2:17" ht="12.75">
      <c r="B68" s="60" t="s">
        <v>287</v>
      </c>
      <c r="C68" s="32" t="s">
        <v>116</v>
      </c>
      <c r="D68" s="33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256"/>
    </row>
    <row r="69" spans="2:17" ht="12.75">
      <c r="B69" s="60" t="s">
        <v>288</v>
      </c>
      <c r="C69" s="178" t="s">
        <v>176</v>
      </c>
      <c r="D69" s="33" t="s">
        <v>42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89">
        <f>SUM(E69:P69)</f>
        <v>0</v>
      </c>
    </row>
    <row r="70" spans="2:17" ht="12.75">
      <c r="B70" s="60" t="s">
        <v>289</v>
      </c>
      <c r="C70" s="32" t="s">
        <v>44</v>
      </c>
      <c r="D70" s="33" t="s">
        <v>45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34">
        <f>SUM(E70:P70)</f>
        <v>0</v>
      </c>
    </row>
    <row r="71" spans="2:17" ht="12.75">
      <c r="B71" s="60"/>
      <c r="C71" s="35" t="s">
        <v>85</v>
      </c>
      <c r="D71" s="5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34"/>
    </row>
    <row r="72" spans="2:17" ht="12.75">
      <c r="B72" s="60" t="s">
        <v>309</v>
      </c>
      <c r="C72" s="32" t="s">
        <v>116</v>
      </c>
      <c r="D72" s="33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256"/>
    </row>
    <row r="73" spans="2:17" ht="12.75">
      <c r="B73" s="60" t="s">
        <v>310</v>
      </c>
      <c r="C73" s="178" t="s">
        <v>176</v>
      </c>
      <c r="D73" s="33" t="s">
        <v>42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89">
        <f>SUM(E73:P73)</f>
        <v>0</v>
      </c>
    </row>
    <row r="74" spans="2:17" ht="12.75">
      <c r="B74" s="60" t="s">
        <v>311</v>
      </c>
      <c r="C74" s="32" t="s">
        <v>44</v>
      </c>
      <c r="D74" s="33" t="s">
        <v>45</v>
      </c>
      <c r="E74" s="44">
        <f aca="true" t="shared" si="18" ref="E74:P74">E75+E76</f>
        <v>0</v>
      </c>
      <c r="F74" s="44">
        <f t="shared" si="18"/>
        <v>0</v>
      </c>
      <c r="G74" s="44">
        <f t="shared" si="18"/>
        <v>0</v>
      </c>
      <c r="H74" s="44">
        <f t="shared" si="18"/>
        <v>0</v>
      </c>
      <c r="I74" s="44">
        <f t="shared" si="18"/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>
        <f t="shared" si="18"/>
        <v>0</v>
      </c>
      <c r="P74" s="44">
        <f t="shared" si="18"/>
        <v>0</v>
      </c>
      <c r="Q74" s="34">
        <f>SUM(E74:P74)</f>
        <v>0</v>
      </c>
    </row>
    <row r="75" spans="2:17" ht="12.75">
      <c r="B75" s="60" t="s">
        <v>312</v>
      </c>
      <c r="C75" s="59" t="s">
        <v>182</v>
      </c>
      <c r="D75" s="33" t="s">
        <v>45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34">
        <f>SUM(E75:P75)</f>
        <v>0</v>
      </c>
    </row>
    <row r="76" spans="2:17" ht="12.75">
      <c r="B76" s="60" t="s">
        <v>313</v>
      </c>
      <c r="C76" s="59" t="s">
        <v>185</v>
      </c>
      <c r="D76" s="33" t="s">
        <v>45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34">
        <f>SUM(E76:P76)</f>
        <v>0</v>
      </c>
    </row>
    <row r="77" spans="2:17" ht="12.75">
      <c r="B77" s="60"/>
      <c r="C77" s="35" t="s">
        <v>189</v>
      </c>
      <c r="D77" s="3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34"/>
    </row>
    <row r="78" spans="2:17" ht="12.75">
      <c r="B78" s="60" t="s">
        <v>314</v>
      </c>
      <c r="C78" s="32" t="s">
        <v>116</v>
      </c>
      <c r="D78" s="33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256"/>
    </row>
    <row r="79" spans="2:17" ht="12.75">
      <c r="B79" s="60" t="s">
        <v>315</v>
      </c>
      <c r="C79" s="178" t="s">
        <v>176</v>
      </c>
      <c r="D79" s="33" t="s">
        <v>42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89">
        <f>SUM(E79:P79)</f>
        <v>0</v>
      </c>
    </row>
    <row r="80" spans="2:17" ht="12.75">
      <c r="B80" s="60" t="s">
        <v>316</v>
      </c>
      <c r="C80" s="54" t="s">
        <v>44</v>
      </c>
      <c r="D80" s="33" t="s">
        <v>45</v>
      </c>
      <c r="E80" s="44">
        <f aca="true" t="shared" si="19" ref="E80:P80">E81+E82</f>
        <v>0</v>
      </c>
      <c r="F80" s="44">
        <f t="shared" si="19"/>
        <v>0</v>
      </c>
      <c r="G80" s="44">
        <f t="shared" si="19"/>
        <v>0</v>
      </c>
      <c r="H80" s="44">
        <f t="shared" si="19"/>
        <v>0</v>
      </c>
      <c r="I80" s="44">
        <f t="shared" si="19"/>
        <v>0</v>
      </c>
      <c r="J80" s="44">
        <f t="shared" si="19"/>
        <v>0</v>
      </c>
      <c r="K80" s="44">
        <f t="shared" si="19"/>
        <v>0</v>
      </c>
      <c r="L80" s="44">
        <f t="shared" si="19"/>
        <v>0</v>
      </c>
      <c r="M80" s="44">
        <f t="shared" si="19"/>
        <v>0</v>
      </c>
      <c r="N80" s="44">
        <f t="shared" si="19"/>
        <v>0</v>
      </c>
      <c r="O80" s="44">
        <f t="shared" si="19"/>
        <v>0</v>
      </c>
      <c r="P80" s="44">
        <f t="shared" si="19"/>
        <v>0</v>
      </c>
      <c r="Q80" s="34">
        <f>SUM(E80:P80)</f>
        <v>0</v>
      </c>
    </row>
    <row r="81" spans="2:17" ht="12.75">
      <c r="B81" s="60" t="s">
        <v>317</v>
      </c>
      <c r="C81" s="263" t="s">
        <v>182</v>
      </c>
      <c r="D81" s="33" t="s">
        <v>45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34">
        <f>SUM(E81:P81)</f>
        <v>0</v>
      </c>
    </row>
    <row r="82" spans="2:17" ht="12.75">
      <c r="B82" s="60" t="s">
        <v>318</v>
      </c>
      <c r="C82" s="263" t="s">
        <v>185</v>
      </c>
      <c r="D82" s="33" t="s">
        <v>45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34">
        <f>SUM(E82:P82)</f>
        <v>0</v>
      </c>
    </row>
    <row r="83" spans="2:17" ht="12.75">
      <c r="B83" s="167"/>
      <c r="C83" s="264" t="s">
        <v>87</v>
      </c>
      <c r="D83" s="29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30"/>
    </row>
    <row r="84" spans="2:17" ht="12.75">
      <c r="B84" s="60" t="s">
        <v>319</v>
      </c>
      <c r="C84" s="32" t="s">
        <v>116</v>
      </c>
      <c r="D84" s="33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56"/>
    </row>
    <row r="85" spans="2:17" ht="12.75">
      <c r="B85" s="60" t="s">
        <v>320</v>
      </c>
      <c r="C85" s="178" t="s">
        <v>176</v>
      </c>
      <c r="D85" s="33" t="s">
        <v>42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89">
        <f>SUM(E85:P85)</f>
        <v>0</v>
      </c>
    </row>
    <row r="86" spans="2:17" ht="12.75">
      <c r="B86" s="60" t="s">
        <v>321</v>
      </c>
      <c r="C86" s="54" t="s">
        <v>44</v>
      </c>
      <c r="D86" s="33" t="s">
        <v>45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34">
        <f>SUM(E86:P86)</f>
        <v>0</v>
      </c>
    </row>
    <row r="87" spans="2:17" ht="12.75">
      <c r="B87" s="53" t="s">
        <v>48</v>
      </c>
      <c r="C87" s="61" t="s">
        <v>193</v>
      </c>
      <c r="D87" s="39" t="s">
        <v>45</v>
      </c>
      <c r="E87" s="40">
        <f aca="true" t="shared" si="20" ref="E87:P87">E48+E41</f>
        <v>0</v>
      </c>
      <c r="F87" s="40">
        <f t="shared" si="20"/>
        <v>0</v>
      </c>
      <c r="G87" s="40">
        <f t="shared" si="20"/>
        <v>0</v>
      </c>
      <c r="H87" s="40">
        <f t="shared" si="20"/>
        <v>0</v>
      </c>
      <c r="I87" s="40">
        <f t="shared" si="20"/>
        <v>0</v>
      </c>
      <c r="J87" s="40">
        <f t="shared" si="20"/>
        <v>0</v>
      </c>
      <c r="K87" s="40">
        <f t="shared" si="20"/>
        <v>0</v>
      </c>
      <c r="L87" s="40">
        <f t="shared" si="20"/>
        <v>0</v>
      </c>
      <c r="M87" s="40">
        <f t="shared" si="20"/>
        <v>0</v>
      </c>
      <c r="N87" s="40">
        <f t="shared" si="20"/>
        <v>0</v>
      </c>
      <c r="O87" s="40">
        <f t="shared" si="20"/>
        <v>0</v>
      </c>
      <c r="P87" s="40">
        <f t="shared" si="20"/>
        <v>0</v>
      </c>
      <c r="Q87" s="41">
        <f>SUM(E87:P87)</f>
        <v>0</v>
      </c>
    </row>
    <row r="88" spans="2:17" ht="12.75">
      <c r="B88" s="53" t="s">
        <v>49</v>
      </c>
      <c r="C88" s="24" t="s">
        <v>88</v>
      </c>
      <c r="D88" s="39" t="s">
        <v>45</v>
      </c>
      <c r="E88" s="103">
        <f>E91+E94</f>
        <v>0</v>
      </c>
      <c r="F88" s="103">
        <f aca="true" t="shared" si="21" ref="F88:P88">F91+F94</f>
        <v>0</v>
      </c>
      <c r="G88" s="103">
        <f t="shared" si="21"/>
        <v>0</v>
      </c>
      <c r="H88" s="103">
        <f t="shared" si="21"/>
        <v>0</v>
      </c>
      <c r="I88" s="103">
        <f t="shared" si="21"/>
        <v>0</v>
      </c>
      <c r="J88" s="103">
        <f t="shared" si="21"/>
        <v>0</v>
      </c>
      <c r="K88" s="103">
        <f t="shared" si="21"/>
        <v>0</v>
      </c>
      <c r="L88" s="103">
        <f t="shared" si="21"/>
        <v>0</v>
      </c>
      <c r="M88" s="103">
        <f t="shared" si="21"/>
        <v>0</v>
      </c>
      <c r="N88" s="103">
        <f t="shared" si="21"/>
        <v>0</v>
      </c>
      <c r="O88" s="103">
        <f t="shared" si="21"/>
        <v>0</v>
      </c>
      <c r="P88" s="103">
        <f t="shared" si="21"/>
        <v>0</v>
      </c>
      <c r="Q88" s="41">
        <f>SUM(E88:P88)</f>
        <v>0</v>
      </c>
    </row>
    <row r="89" spans="2:17" ht="12.75">
      <c r="B89" s="107" t="s">
        <v>50</v>
      </c>
      <c r="C89" s="108" t="s">
        <v>115</v>
      </c>
      <c r="D89" s="109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6"/>
    </row>
    <row r="90" spans="2:17" ht="12.75">
      <c r="B90" s="60" t="s">
        <v>190</v>
      </c>
      <c r="C90" s="110" t="s">
        <v>135</v>
      </c>
      <c r="D90" s="33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34"/>
    </row>
    <row r="91" spans="2:17" ht="12.75">
      <c r="B91" s="60" t="s">
        <v>191</v>
      </c>
      <c r="C91" s="110" t="s">
        <v>44</v>
      </c>
      <c r="D91" s="33" t="s">
        <v>45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34">
        <f>SUM(E91:P91)</f>
        <v>0</v>
      </c>
    </row>
    <row r="92" spans="2:17" ht="12.75">
      <c r="B92" s="60" t="s">
        <v>51</v>
      </c>
      <c r="C92" s="111" t="s">
        <v>117</v>
      </c>
      <c r="D92" s="3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104"/>
    </row>
    <row r="93" spans="2:17" ht="12.75">
      <c r="B93" s="60" t="s">
        <v>81</v>
      </c>
      <c r="C93" s="110" t="s">
        <v>118</v>
      </c>
      <c r="D93" s="33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34"/>
    </row>
    <row r="94" spans="2:17" ht="12.75">
      <c r="B94" s="112" t="s">
        <v>82</v>
      </c>
      <c r="C94" s="265" t="s">
        <v>44</v>
      </c>
      <c r="D94" s="56" t="s">
        <v>45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58">
        <f>SUM(E94:P94)</f>
        <v>0</v>
      </c>
    </row>
    <row r="95" spans="2:17" ht="12.75">
      <c r="B95" s="53" t="s">
        <v>52</v>
      </c>
      <c r="C95" s="61" t="s">
        <v>192</v>
      </c>
      <c r="D95" s="39" t="s">
        <v>45</v>
      </c>
      <c r="E95" s="40">
        <f>E87+E88</f>
        <v>0</v>
      </c>
      <c r="F95" s="40">
        <f aca="true" t="shared" si="22" ref="F95:P95">F87+F88</f>
        <v>0</v>
      </c>
      <c r="G95" s="40">
        <f t="shared" si="22"/>
        <v>0</v>
      </c>
      <c r="H95" s="40">
        <f t="shared" si="22"/>
        <v>0</v>
      </c>
      <c r="I95" s="40">
        <f t="shared" si="22"/>
        <v>0</v>
      </c>
      <c r="J95" s="40">
        <f t="shared" si="22"/>
        <v>0</v>
      </c>
      <c r="K95" s="40">
        <f t="shared" si="22"/>
        <v>0</v>
      </c>
      <c r="L95" s="40">
        <f t="shared" si="22"/>
        <v>0</v>
      </c>
      <c r="M95" s="40">
        <f t="shared" si="22"/>
        <v>0</v>
      </c>
      <c r="N95" s="40">
        <f t="shared" si="22"/>
        <v>0</v>
      </c>
      <c r="O95" s="40">
        <f t="shared" si="22"/>
        <v>0</v>
      </c>
      <c r="P95" s="40">
        <f t="shared" si="22"/>
        <v>0</v>
      </c>
      <c r="Q95" s="41">
        <f>SUM(E95:P95)</f>
        <v>0</v>
      </c>
    </row>
    <row r="96" spans="2:17" ht="13.5" thickBot="1">
      <c r="B96" s="62" t="s">
        <v>54</v>
      </c>
      <c r="C96" s="63" t="s">
        <v>89</v>
      </c>
      <c r="D96" s="64" t="s">
        <v>45</v>
      </c>
      <c r="E96" s="65">
        <f>E95+E13</f>
        <v>0</v>
      </c>
      <c r="F96" s="65">
        <f aca="true" t="shared" si="23" ref="F96:P96">F95+F13</f>
        <v>0</v>
      </c>
      <c r="G96" s="65">
        <f t="shared" si="23"/>
        <v>0</v>
      </c>
      <c r="H96" s="65">
        <f t="shared" si="23"/>
        <v>0</v>
      </c>
      <c r="I96" s="65">
        <f t="shared" si="23"/>
        <v>0</v>
      </c>
      <c r="J96" s="65">
        <f t="shared" si="23"/>
        <v>0</v>
      </c>
      <c r="K96" s="65">
        <f t="shared" si="23"/>
        <v>0</v>
      </c>
      <c r="L96" s="65">
        <f t="shared" si="23"/>
        <v>0</v>
      </c>
      <c r="M96" s="65">
        <f t="shared" si="23"/>
        <v>0</v>
      </c>
      <c r="N96" s="65">
        <f t="shared" si="23"/>
        <v>0</v>
      </c>
      <c r="O96" s="65">
        <f t="shared" si="23"/>
        <v>0</v>
      </c>
      <c r="P96" s="65">
        <f t="shared" si="23"/>
        <v>0</v>
      </c>
      <c r="Q96" s="66">
        <f>SUM(E96:P96)</f>
        <v>0</v>
      </c>
    </row>
    <row r="97" ht="13.5" thickTop="1"/>
    <row r="98" ht="12.75">
      <c r="B98" s="301" t="s">
        <v>214</v>
      </c>
    </row>
    <row r="99" ht="12.75">
      <c r="B99" s="302" t="s">
        <v>398</v>
      </c>
    </row>
    <row r="100" ht="12.75">
      <c r="B100" s="301"/>
    </row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SheetLayoutView="75" zoomScalePageLayoutView="0" workbookViewId="0" topLeftCell="A82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399" t="str">
        <f>CONCATENATE("Табела ЕТ-4-8.2.1. ИСПОРУКА ЕЛЕКТРИЧНЕ ЕНЕРГИЈЕ - ГАРАНТОВАНО СНАБДЕВАЊЕ - РЕАЛИЗАЦИЈА У"," ",'Poc.strana'!C25,". ГОДИНИ")</f>
        <v>Табела ЕТ-4-8.2.1. ИСПОРУКА ЕЛЕКТРИЧНЕ ЕНЕРГИЈЕ - ГАРАНТОВАНО СНАБДЕВАЊЕ - РЕАЛИЗАЦИЈА У 2022. ГОДИНИ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100" t="s">
        <v>104</v>
      </c>
      <c r="C9" s="99"/>
      <c r="D9" s="97"/>
      <c r="E9" s="97"/>
      <c r="F9" s="398"/>
      <c r="G9" s="398"/>
      <c r="H9" s="97" t="s">
        <v>119</v>
      </c>
      <c r="I9" s="97"/>
      <c r="J9" s="97"/>
      <c r="K9" s="97"/>
      <c r="L9" s="97"/>
      <c r="M9" s="97"/>
      <c r="N9" s="97"/>
      <c r="O9" s="97"/>
      <c r="P9" s="97"/>
      <c r="Q9" s="98"/>
    </row>
    <row r="10" spans="2:17" ht="13.5" customHeight="1" thickTop="1">
      <c r="B10" s="392" t="s">
        <v>0</v>
      </c>
      <c r="C10" s="393" t="s">
        <v>25</v>
      </c>
      <c r="D10" s="397" t="s">
        <v>26</v>
      </c>
      <c r="E10" s="395" t="s">
        <v>27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2:17" ht="13.5" customHeight="1">
      <c r="B11" s="383"/>
      <c r="C11" s="394"/>
      <c r="D11" s="389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178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23" t="s">
        <v>129</v>
      </c>
      <c r="C13" s="24" t="s">
        <v>127</v>
      </c>
      <c r="D13" s="39" t="s">
        <v>45</v>
      </c>
      <c r="E13" s="40">
        <f aca="true" t="shared" si="0" ref="E13:P13">E19+E30</f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1">
        <f>SUM(E13:P13)</f>
        <v>0</v>
      </c>
    </row>
    <row r="14" spans="2:17" ht="12.75">
      <c r="B14" s="170" t="s">
        <v>14</v>
      </c>
      <c r="C14" s="164" t="s">
        <v>80</v>
      </c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2:17" ht="12.75">
      <c r="B15" s="167" t="s">
        <v>271</v>
      </c>
      <c r="C15" s="42" t="s">
        <v>116</v>
      </c>
      <c r="D15" s="29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</row>
    <row r="16" spans="2:17" ht="12.75">
      <c r="B16" s="31" t="s">
        <v>272</v>
      </c>
      <c r="C16" s="259" t="s">
        <v>173</v>
      </c>
      <c r="D16" s="260" t="s">
        <v>42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2">
        <f>SUM(E16:P16)</f>
        <v>0</v>
      </c>
    </row>
    <row r="17" spans="2:17" ht="12.75">
      <c r="B17" s="31" t="s">
        <v>273</v>
      </c>
      <c r="C17" s="178" t="s">
        <v>176</v>
      </c>
      <c r="D17" s="179" t="s">
        <v>42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89">
        <f>SUM(E17:P17)</f>
        <v>0</v>
      </c>
    </row>
    <row r="18" spans="2:17" ht="12.75">
      <c r="B18" s="31" t="s">
        <v>274</v>
      </c>
      <c r="C18" s="178" t="s">
        <v>43</v>
      </c>
      <c r="D18" s="179" t="s">
        <v>42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89">
        <f>SUM(E18:P18)</f>
        <v>0</v>
      </c>
    </row>
    <row r="19" spans="2:17" ht="12.75">
      <c r="B19" s="31" t="s">
        <v>322</v>
      </c>
      <c r="C19" s="32" t="s">
        <v>44</v>
      </c>
      <c r="D19" s="33" t="s">
        <v>45</v>
      </c>
      <c r="E19" s="44">
        <f aca="true" t="shared" si="1" ref="E19:P19">E20+E21</f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0</v>
      </c>
      <c r="O19" s="44">
        <f t="shared" si="1"/>
        <v>0</v>
      </c>
      <c r="P19" s="44">
        <f t="shared" si="1"/>
        <v>0</v>
      </c>
      <c r="Q19" s="34">
        <f aca="true" t="shared" si="2" ref="Q19:Q24">SUM(E19:P19)</f>
        <v>0</v>
      </c>
    </row>
    <row r="20" spans="2:17" ht="12.75">
      <c r="B20" s="31" t="s">
        <v>275</v>
      </c>
      <c r="C20" s="35" t="s">
        <v>105</v>
      </c>
      <c r="D20" s="33" t="s">
        <v>45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4">
        <f t="shared" si="2"/>
        <v>0</v>
      </c>
    </row>
    <row r="21" spans="2:17" ht="12.75">
      <c r="B21" s="31" t="s">
        <v>276</v>
      </c>
      <c r="C21" s="35" t="s">
        <v>106</v>
      </c>
      <c r="D21" s="33" t="s">
        <v>45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34">
        <f t="shared" si="2"/>
        <v>0</v>
      </c>
    </row>
    <row r="22" spans="2:17" ht="12.75">
      <c r="B22" s="31" t="s">
        <v>277</v>
      </c>
      <c r="C22" s="59" t="s">
        <v>98</v>
      </c>
      <c r="D22" s="33" t="s">
        <v>46</v>
      </c>
      <c r="E22" s="90">
        <f aca="true" t="shared" si="3" ref="E22:P22">+E23+E24</f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 t="shared" si="3"/>
        <v>0</v>
      </c>
      <c r="O22" s="90">
        <f t="shared" si="3"/>
        <v>0</v>
      </c>
      <c r="P22" s="90">
        <f t="shared" si="3"/>
        <v>0</v>
      </c>
      <c r="Q22" s="34">
        <f t="shared" si="2"/>
        <v>0</v>
      </c>
    </row>
    <row r="23" spans="2:17" ht="12.75">
      <c r="B23" s="31" t="s">
        <v>278</v>
      </c>
      <c r="C23" s="59" t="s">
        <v>101</v>
      </c>
      <c r="D23" s="33" t="s">
        <v>46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34">
        <f t="shared" si="2"/>
        <v>0</v>
      </c>
    </row>
    <row r="24" spans="2:17" ht="12.75">
      <c r="B24" s="31" t="s">
        <v>279</v>
      </c>
      <c r="C24" s="32" t="s">
        <v>102</v>
      </c>
      <c r="D24" s="33" t="s">
        <v>46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34">
        <f t="shared" si="2"/>
        <v>0</v>
      </c>
    </row>
    <row r="25" spans="2:17" ht="12.75">
      <c r="B25" s="31" t="s">
        <v>15</v>
      </c>
      <c r="C25" s="32" t="s">
        <v>128</v>
      </c>
      <c r="D25" s="5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34"/>
    </row>
    <row r="26" spans="2:17" ht="12.75">
      <c r="B26" s="167" t="s">
        <v>130</v>
      </c>
      <c r="C26" s="42" t="s">
        <v>116</v>
      </c>
      <c r="D26" s="29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</row>
    <row r="27" spans="2:17" ht="12.75">
      <c r="B27" s="31" t="s">
        <v>131</v>
      </c>
      <c r="C27" s="259" t="s">
        <v>173</v>
      </c>
      <c r="D27" s="260" t="s">
        <v>42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2">
        <f>SUM(E27:P27)</f>
        <v>0</v>
      </c>
    </row>
    <row r="28" spans="2:17" ht="12.75">
      <c r="B28" s="31" t="s">
        <v>174</v>
      </c>
      <c r="C28" s="178" t="s">
        <v>176</v>
      </c>
      <c r="D28" s="179" t="s">
        <v>42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89">
        <f>SUM(E28:P28)</f>
        <v>0</v>
      </c>
    </row>
    <row r="29" spans="2:17" ht="12.75">
      <c r="B29" s="31" t="s">
        <v>280</v>
      </c>
      <c r="C29" s="178" t="s">
        <v>43</v>
      </c>
      <c r="D29" s="179" t="s">
        <v>42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89">
        <f>SUM(E29:P29)</f>
        <v>0</v>
      </c>
    </row>
    <row r="30" spans="2:17" ht="12.75">
      <c r="B30" s="31" t="s">
        <v>281</v>
      </c>
      <c r="C30" s="32" t="s">
        <v>44</v>
      </c>
      <c r="D30" s="33" t="s">
        <v>45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282</v>
      </c>
      <c r="C31" s="35" t="s">
        <v>105</v>
      </c>
      <c r="D31" s="33" t="s">
        <v>45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34">
        <f t="shared" si="5"/>
        <v>0</v>
      </c>
    </row>
    <row r="32" spans="2:17" ht="12.75">
      <c r="B32" s="31" t="s">
        <v>283</v>
      </c>
      <c r="C32" s="35" t="s">
        <v>106</v>
      </c>
      <c r="D32" s="33" t="s">
        <v>45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34">
        <f t="shared" si="5"/>
        <v>0</v>
      </c>
    </row>
    <row r="33" spans="2:17" ht="12.75">
      <c r="B33" s="31" t="s">
        <v>284</v>
      </c>
      <c r="C33" s="59" t="s">
        <v>98</v>
      </c>
      <c r="D33" s="33" t="s">
        <v>46</v>
      </c>
      <c r="E33" s="91">
        <f aca="true" t="shared" si="6" ref="E33:P33">E34+E35</f>
        <v>0</v>
      </c>
      <c r="F33" s="91">
        <f t="shared" si="6"/>
        <v>0</v>
      </c>
      <c r="G33" s="91">
        <f t="shared" si="6"/>
        <v>0</v>
      </c>
      <c r="H33" s="91">
        <f t="shared" si="6"/>
        <v>0</v>
      </c>
      <c r="I33" s="91">
        <f t="shared" si="6"/>
        <v>0</v>
      </c>
      <c r="J33" s="91">
        <f t="shared" si="6"/>
        <v>0</v>
      </c>
      <c r="K33" s="91">
        <f t="shared" si="6"/>
        <v>0</v>
      </c>
      <c r="L33" s="91">
        <f t="shared" si="6"/>
        <v>0</v>
      </c>
      <c r="M33" s="91">
        <f t="shared" si="6"/>
        <v>0</v>
      </c>
      <c r="N33" s="91">
        <f t="shared" si="6"/>
        <v>0</v>
      </c>
      <c r="O33" s="91">
        <f t="shared" si="6"/>
        <v>0</v>
      </c>
      <c r="P33" s="91">
        <f t="shared" si="6"/>
        <v>0</v>
      </c>
      <c r="Q33" s="34">
        <f t="shared" si="5"/>
        <v>0</v>
      </c>
    </row>
    <row r="34" spans="2:17" ht="12.75">
      <c r="B34" s="19" t="s">
        <v>285</v>
      </c>
      <c r="C34" s="59" t="s">
        <v>101</v>
      </c>
      <c r="D34" s="33" t="s">
        <v>46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34">
        <f t="shared" si="5"/>
        <v>0</v>
      </c>
    </row>
    <row r="35" spans="2:17" ht="12.75">
      <c r="B35" s="55" t="s">
        <v>286</v>
      </c>
      <c r="C35" s="72" t="s">
        <v>102</v>
      </c>
      <c r="D35" s="56" t="s">
        <v>46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8">
        <f t="shared" si="5"/>
        <v>0</v>
      </c>
    </row>
    <row r="36" spans="2:17" ht="12.75">
      <c r="B36" s="23" t="s">
        <v>16</v>
      </c>
      <c r="C36" s="24" t="s">
        <v>247</v>
      </c>
      <c r="D36" s="2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2:17" ht="12.75">
      <c r="B37" s="107" t="s">
        <v>17</v>
      </c>
      <c r="C37" s="164" t="s">
        <v>116</v>
      </c>
      <c r="D37" s="109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5"/>
    </row>
    <row r="38" spans="2:17" ht="12.75">
      <c r="B38" s="28" t="s">
        <v>133</v>
      </c>
      <c r="C38" s="259" t="s">
        <v>173</v>
      </c>
      <c r="D38" s="260" t="s">
        <v>42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>
        <f>SUM(E38:P38)</f>
        <v>0</v>
      </c>
    </row>
    <row r="39" spans="2:17" ht="12.75">
      <c r="B39" s="31" t="s">
        <v>134</v>
      </c>
      <c r="C39" s="178" t="s">
        <v>176</v>
      </c>
      <c r="D39" s="179" t="s">
        <v>42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89">
        <f>SUM(E39:P39)</f>
        <v>0</v>
      </c>
    </row>
    <row r="40" spans="2:17" ht="12.75">
      <c r="B40" s="31" t="s">
        <v>175</v>
      </c>
      <c r="C40" s="178" t="s">
        <v>43</v>
      </c>
      <c r="D40" s="179" t="s">
        <v>42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89">
        <f>SUM(E40:P40)</f>
        <v>0</v>
      </c>
    </row>
    <row r="41" spans="2:17" ht="12.75">
      <c r="B41" s="31" t="s">
        <v>290</v>
      </c>
      <c r="C41" s="32" t="s">
        <v>44</v>
      </c>
      <c r="D41" s="33" t="s">
        <v>45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6">SUM(E41:P41)</f>
        <v>0</v>
      </c>
    </row>
    <row r="42" spans="2:17" ht="12.75">
      <c r="B42" s="31" t="s">
        <v>291</v>
      </c>
      <c r="C42" s="35" t="s">
        <v>105</v>
      </c>
      <c r="D42" s="33" t="s">
        <v>45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34">
        <f t="shared" si="8"/>
        <v>0</v>
      </c>
    </row>
    <row r="43" spans="2:17" ht="12.75">
      <c r="B43" s="31" t="s">
        <v>292</v>
      </c>
      <c r="C43" s="35" t="s">
        <v>106</v>
      </c>
      <c r="D43" s="33" t="s">
        <v>45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34">
        <f t="shared" si="8"/>
        <v>0</v>
      </c>
    </row>
    <row r="44" spans="2:17" ht="12.75">
      <c r="B44" s="31" t="s">
        <v>293</v>
      </c>
      <c r="C44" s="59" t="s">
        <v>98</v>
      </c>
      <c r="D44" s="33" t="s">
        <v>46</v>
      </c>
      <c r="E44" s="91">
        <f aca="true" t="shared" si="9" ref="E44:P44">E45+E46</f>
        <v>0</v>
      </c>
      <c r="F44" s="91">
        <f t="shared" si="9"/>
        <v>0</v>
      </c>
      <c r="G44" s="91">
        <f t="shared" si="9"/>
        <v>0</v>
      </c>
      <c r="H44" s="91">
        <f t="shared" si="9"/>
        <v>0</v>
      </c>
      <c r="I44" s="91">
        <f t="shared" si="9"/>
        <v>0</v>
      </c>
      <c r="J44" s="91">
        <f t="shared" si="9"/>
        <v>0</v>
      </c>
      <c r="K44" s="91">
        <f t="shared" si="9"/>
        <v>0</v>
      </c>
      <c r="L44" s="91">
        <f t="shared" si="9"/>
        <v>0</v>
      </c>
      <c r="M44" s="91">
        <f t="shared" si="9"/>
        <v>0</v>
      </c>
      <c r="N44" s="91">
        <f t="shared" si="9"/>
        <v>0</v>
      </c>
      <c r="O44" s="91">
        <f t="shared" si="9"/>
        <v>0</v>
      </c>
      <c r="P44" s="91">
        <f t="shared" si="9"/>
        <v>0</v>
      </c>
      <c r="Q44" s="34">
        <f t="shared" si="8"/>
        <v>0</v>
      </c>
    </row>
    <row r="45" spans="2:17" ht="12.75">
      <c r="B45" s="19" t="s">
        <v>294</v>
      </c>
      <c r="C45" s="59" t="s">
        <v>101</v>
      </c>
      <c r="D45" s="33" t="s">
        <v>46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34">
        <f t="shared" si="8"/>
        <v>0</v>
      </c>
    </row>
    <row r="46" spans="2:17" ht="12.75">
      <c r="B46" s="55" t="s">
        <v>295</v>
      </c>
      <c r="C46" s="72" t="s">
        <v>102</v>
      </c>
      <c r="D46" s="56" t="s">
        <v>46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58">
        <f t="shared" si="8"/>
        <v>0</v>
      </c>
    </row>
    <row r="47" spans="2:17" ht="12.75">
      <c r="B47" s="92"/>
      <c r="C47" s="72" t="s">
        <v>179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2:17" ht="12.75">
      <c r="B48" s="23" t="s">
        <v>19</v>
      </c>
      <c r="C48" s="24" t="s">
        <v>83</v>
      </c>
      <c r="D48" s="39" t="s">
        <v>45</v>
      </c>
      <c r="E48" s="40">
        <f>E49+E66</f>
        <v>0</v>
      </c>
      <c r="F48" s="40">
        <f aca="true" t="shared" si="10" ref="F48:P48">F49+F66</f>
        <v>0</v>
      </c>
      <c r="G48" s="40">
        <f t="shared" si="10"/>
        <v>0</v>
      </c>
      <c r="H48" s="40">
        <f t="shared" si="10"/>
        <v>0</v>
      </c>
      <c r="I48" s="40">
        <f t="shared" si="10"/>
        <v>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 t="shared" si="10"/>
        <v>0</v>
      </c>
      <c r="N48" s="40">
        <f t="shared" si="10"/>
        <v>0</v>
      </c>
      <c r="O48" s="40">
        <f t="shared" si="10"/>
        <v>0</v>
      </c>
      <c r="P48" s="40">
        <f t="shared" si="10"/>
        <v>0</v>
      </c>
      <c r="Q48" s="41">
        <f>SUM(E48:P48)</f>
        <v>0</v>
      </c>
    </row>
    <row r="49" spans="2:17" ht="12.75">
      <c r="B49" s="28" t="s">
        <v>20</v>
      </c>
      <c r="C49" s="42" t="s">
        <v>248</v>
      </c>
      <c r="D49" s="29" t="s">
        <v>45</v>
      </c>
      <c r="E49" s="43">
        <f aca="true" t="shared" si="11" ref="E49:P49">E53+E59</f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30">
        <f>SUM(E49:P49)</f>
        <v>0</v>
      </c>
    </row>
    <row r="50" spans="2:17" ht="12.75">
      <c r="B50" s="31"/>
      <c r="C50" s="35" t="s">
        <v>84</v>
      </c>
      <c r="D50" s="5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4"/>
    </row>
    <row r="51" spans="2:17" ht="12.75">
      <c r="B51" s="31" t="s">
        <v>296</v>
      </c>
      <c r="C51" s="32" t="s">
        <v>116</v>
      </c>
      <c r="D51" s="3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256"/>
    </row>
    <row r="52" spans="2:17" ht="12.75">
      <c r="B52" s="31" t="s">
        <v>323</v>
      </c>
      <c r="C52" s="178" t="s">
        <v>176</v>
      </c>
      <c r="D52" s="33" t="s">
        <v>42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89">
        <f>SUM(E52:P52)</f>
        <v>0</v>
      </c>
    </row>
    <row r="53" spans="2:17" ht="12.75">
      <c r="B53" s="31" t="s">
        <v>297</v>
      </c>
      <c r="C53" s="32" t="s">
        <v>44</v>
      </c>
      <c r="D53" s="33" t="s">
        <v>45</v>
      </c>
      <c r="E53" s="44">
        <f>E54+E55</f>
        <v>0</v>
      </c>
      <c r="F53" s="44">
        <f aca="true" t="shared" si="12" ref="F53:P53">F54+F55</f>
        <v>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 t="shared" si="12"/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 t="shared" si="12"/>
        <v>0</v>
      </c>
      <c r="Q53" s="34">
        <f>SUM(E53:P53)</f>
        <v>0</v>
      </c>
    </row>
    <row r="54" spans="2:17" ht="12.75">
      <c r="B54" s="31" t="s">
        <v>298</v>
      </c>
      <c r="C54" s="59" t="s">
        <v>181</v>
      </c>
      <c r="D54" s="33" t="s">
        <v>45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34">
        <f>SUM(E54:P54)</f>
        <v>0</v>
      </c>
    </row>
    <row r="55" spans="2:17" ht="12.75">
      <c r="B55" s="60" t="s">
        <v>299</v>
      </c>
      <c r="C55" s="59" t="s">
        <v>180</v>
      </c>
      <c r="D55" s="33" t="s">
        <v>45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34">
        <f>SUM(E55:P55)</f>
        <v>0</v>
      </c>
    </row>
    <row r="56" spans="2:17" ht="12.75">
      <c r="B56" s="60"/>
      <c r="C56" s="35" t="s">
        <v>85</v>
      </c>
      <c r="D56" s="5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34"/>
    </row>
    <row r="57" spans="2:17" ht="12.75">
      <c r="B57" s="60" t="s">
        <v>300</v>
      </c>
      <c r="C57" s="32" t="s">
        <v>116</v>
      </c>
      <c r="D57" s="33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256"/>
    </row>
    <row r="58" spans="2:17" ht="12.75">
      <c r="B58" s="60" t="s">
        <v>301</v>
      </c>
      <c r="C58" s="178" t="s">
        <v>176</v>
      </c>
      <c r="D58" s="33" t="s">
        <v>42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89">
        <f>SUM(E58:P58)</f>
        <v>0</v>
      </c>
    </row>
    <row r="59" spans="2:17" ht="12.75">
      <c r="B59" s="60" t="s">
        <v>302</v>
      </c>
      <c r="C59" s="32" t="s">
        <v>44</v>
      </c>
      <c r="D59" s="33" t="s">
        <v>45</v>
      </c>
      <c r="E59" s="44">
        <f>E60+E63</f>
        <v>0</v>
      </c>
      <c r="F59" s="44">
        <f aca="true" t="shared" si="13" ref="F59:P59">F60+F63</f>
        <v>0</v>
      </c>
      <c r="G59" s="44">
        <f t="shared" si="13"/>
        <v>0</v>
      </c>
      <c r="H59" s="44">
        <f t="shared" si="13"/>
        <v>0</v>
      </c>
      <c r="I59" s="44">
        <f t="shared" si="13"/>
        <v>0</v>
      </c>
      <c r="J59" s="44">
        <f t="shared" si="13"/>
        <v>0</v>
      </c>
      <c r="K59" s="44">
        <f t="shared" si="13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34">
        <f aca="true" t="shared" si="14" ref="Q59:Q66">SUM(E59:P59)</f>
        <v>0</v>
      </c>
    </row>
    <row r="60" spans="2:17" ht="12.75">
      <c r="B60" s="60" t="s">
        <v>303</v>
      </c>
      <c r="C60" s="59" t="s">
        <v>182</v>
      </c>
      <c r="D60" s="33" t="s">
        <v>45</v>
      </c>
      <c r="E60" s="44">
        <f aca="true" t="shared" si="15" ref="E60:P60">E61+E62</f>
        <v>0</v>
      </c>
      <c r="F60" s="44">
        <f t="shared" si="15"/>
        <v>0</v>
      </c>
      <c r="G60" s="44">
        <f t="shared" si="15"/>
        <v>0</v>
      </c>
      <c r="H60" s="44">
        <f t="shared" si="15"/>
        <v>0</v>
      </c>
      <c r="I60" s="44">
        <f t="shared" si="15"/>
        <v>0</v>
      </c>
      <c r="J60" s="44">
        <f t="shared" si="15"/>
        <v>0</v>
      </c>
      <c r="K60" s="44">
        <f t="shared" si="15"/>
        <v>0</v>
      </c>
      <c r="L60" s="44">
        <f t="shared" si="15"/>
        <v>0</v>
      </c>
      <c r="M60" s="44">
        <f t="shared" si="15"/>
        <v>0</v>
      </c>
      <c r="N60" s="44">
        <f t="shared" si="15"/>
        <v>0</v>
      </c>
      <c r="O60" s="44">
        <f t="shared" si="15"/>
        <v>0</v>
      </c>
      <c r="P60" s="44">
        <f t="shared" si="15"/>
        <v>0</v>
      </c>
      <c r="Q60" s="34">
        <f t="shared" si="14"/>
        <v>0</v>
      </c>
    </row>
    <row r="61" spans="2:17" ht="12.75">
      <c r="B61" s="60" t="s">
        <v>304</v>
      </c>
      <c r="C61" s="59" t="s">
        <v>183</v>
      </c>
      <c r="D61" s="33" t="s">
        <v>45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34">
        <f t="shared" si="14"/>
        <v>0</v>
      </c>
    </row>
    <row r="62" spans="2:17" ht="12.75">
      <c r="B62" s="60" t="s">
        <v>305</v>
      </c>
      <c r="C62" s="59" t="s">
        <v>184</v>
      </c>
      <c r="D62" s="33" t="s">
        <v>45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34">
        <f t="shared" si="14"/>
        <v>0</v>
      </c>
    </row>
    <row r="63" spans="2:17" ht="12.75">
      <c r="B63" s="60" t="s">
        <v>307</v>
      </c>
      <c r="C63" s="59" t="s">
        <v>185</v>
      </c>
      <c r="D63" s="33" t="s">
        <v>45</v>
      </c>
      <c r="E63" s="44">
        <f aca="true" t="shared" si="16" ref="E63:P63">E64+E65</f>
        <v>0</v>
      </c>
      <c r="F63" s="44">
        <f t="shared" si="16"/>
        <v>0</v>
      </c>
      <c r="G63" s="44">
        <f t="shared" si="16"/>
        <v>0</v>
      </c>
      <c r="H63" s="44">
        <f t="shared" si="16"/>
        <v>0</v>
      </c>
      <c r="I63" s="44">
        <f t="shared" si="16"/>
        <v>0</v>
      </c>
      <c r="J63" s="44">
        <f t="shared" si="16"/>
        <v>0</v>
      </c>
      <c r="K63" s="44">
        <f t="shared" si="16"/>
        <v>0</v>
      </c>
      <c r="L63" s="44">
        <f t="shared" si="16"/>
        <v>0</v>
      </c>
      <c r="M63" s="44">
        <f t="shared" si="16"/>
        <v>0</v>
      </c>
      <c r="N63" s="44">
        <f t="shared" si="16"/>
        <v>0</v>
      </c>
      <c r="O63" s="44">
        <f t="shared" si="16"/>
        <v>0</v>
      </c>
      <c r="P63" s="44">
        <f t="shared" si="16"/>
        <v>0</v>
      </c>
      <c r="Q63" s="34">
        <f t="shared" si="14"/>
        <v>0</v>
      </c>
    </row>
    <row r="64" spans="2:17" ht="12.75">
      <c r="B64" s="60" t="s">
        <v>308</v>
      </c>
      <c r="C64" s="59" t="s">
        <v>183</v>
      </c>
      <c r="D64" s="33" t="s">
        <v>45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34">
        <f t="shared" si="14"/>
        <v>0</v>
      </c>
    </row>
    <row r="65" spans="2:17" ht="12.75">
      <c r="B65" s="60" t="s">
        <v>306</v>
      </c>
      <c r="C65" s="59" t="s">
        <v>184</v>
      </c>
      <c r="D65" s="33" t="s">
        <v>45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34">
        <f t="shared" si="14"/>
        <v>0</v>
      </c>
    </row>
    <row r="66" spans="2:17" ht="12.75">
      <c r="B66" s="60" t="s">
        <v>21</v>
      </c>
      <c r="C66" s="32" t="s">
        <v>86</v>
      </c>
      <c r="D66" s="33" t="s">
        <v>45</v>
      </c>
      <c r="E66" s="44">
        <f>E70+E74+E80+E86</f>
        <v>0</v>
      </c>
      <c r="F66" s="44">
        <f aca="true" t="shared" si="17" ref="F66:P66">F70+F74+F80+F86</f>
        <v>0</v>
      </c>
      <c r="G66" s="44">
        <f t="shared" si="17"/>
        <v>0</v>
      </c>
      <c r="H66" s="44">
        <f t="shared" si="17"/>
        <v>0</v>
      </c>
      <c r="I66" s="44">
        <f t="shared" si="17"/>
        <v>0</v>
      </c>
      <c r="J66" s="44">
        <f t="shared" si="17"/>
        <v>0</v>
      </c>
      <c r="K66" s="44">
        <f t="shared" si="17"/>
        <v>0</v>
      </c>
      <c r="L66" s="44">
        <f t="shared" si="17"/>
        <v>0</v>
      </c>
      <c r="M66" s="44">
        <f t="shared" si="17"/>
        <v>0</v>
      </c>
      <c r="N66" s="44">
        <f t="shared" si="17"/>
        <v>0</v>
      </c>
      <c r="O66" s="44">
        <f>O70+O74+O80+O86</f>
        <v>0</v>
      </c>
      <c r="P66" s="44">
        <f t="shared" si="17"/>
        <v>0</v>
      </c>
      <c r="Q66" s="34">
        <f t="shared" si="14"/>
        <v>0</v>
      </c>
    </row>
    <row r="67" spans="2:17" ht="12.75">
      <c r="B67" s="60"/>
      <c r="C67" s="35" t="s">
        <v>84</v>
      </c>
      <c r="D67" s="3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34"/>
    </row>
    <row r="68" spans="2:17" ht="12.75">
      <c r="B68" s="60" t="s">
        <v>287</v>
      </c>
      <c r="C68" s="32" t="s">
        <v>116</v>
      </c>
      <c r="D68" s="33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256"/>
    </row>
    <row r="69" spans="2:17" ht="12.75">
      <c r="B69" s="60" t="s">
        <v>288</v>
      </c>
      <c r="C69" s="178" t="s">
        <v>176</v>
      </c>
      <c r="D69" s="33" t="s">
        <v>42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89">
        <f>SUM(E69:P69)</f>
        <v>0</v>
      </c>
    </row>
    <row r="70" spans="2:17" ht="12.75">
      <c r="B70" s="60" t="s">
        <v>289</v>
      </c>
      <c r="C70" s="32" t="s">
        <v>44</v>
      </c>
      <c r="D70" s="33" t="s">
        <v>45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34">
        <f>SUM(E70:P70)</f>
        <v>0</v>
      </c>
    </row>
    <row r="71" spans="2:17" ht="12.75">
      <c r="B71" s="60"/>
      <c r="C71" s="35" t="s">
        <v>85</v>
      </c>
      <c r="D71" s="5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34"/>
    </row>
    <row r="72" spans="2:17" ht="12.75">
      <c r="B72" s="60" t="s">
        <v>309</v>
      </c>
      <c r="C72" s="32" t="s">
        <v>116</v>
      </c>
      <c r="D72" s="33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256"/>
    </row>
    <row r="73" spans="2:17" ht="12.75">
      <c r="B73" s="60" t="s">
        <v>310</v>
      </c>
      <c r="C73" s="178" t="s">
        <v>176</v>
      </c>
      <c r="D73" s="33" t="s">
        <v>42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89">
        <f>SUM(E73:P73)</f>
        <v>0</v>
      </c>
    </row>
    <row r="74" spans="2:17" ht="12.75">
      <c r="B74" s="60" t="s">
        <v>311</v>
      </c>
      <c r="C74" s="32" t="s">
        <v>44</v>
      </c>
      <c r="D74" s="33" t="s">
        <v>45</v>
      </c>
      <c r="E74" s="44">
        <f aca="true" t="shared" si="18" ref="E74:P74">E75+E76</f>
        <v>0</v>
      </c>
      <c r="F74" s="44">
        <f t="shared" si="18"/>
        <v>0</v>
      </c>
      <c r="G74" s="44">
        <f t="shared" si="18"/>
        <v>0</v>
      </c>
      <c r="H74" s="44">
        <f t="shared" si="18"/>
        <v>0</v>
      </c>
      <c r="I74" s="44">
        <f t="shared" si="18"/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>
        <f t="shared" si="18"/>
        <v>0</v>
      </c>
      <c r="P74" s="44">
        <f t="shared" si="18"/>
        <v>0</v>
      </c>
      <c r="Q74" s="34">
        <f>SUM(E74:P74)</f>
        <v>0</v>
      </c>
    </row>
    <row r="75" spans="2:17" ht="12.75">
      <c r="B75" s="60" t="s">
        <v>312</v>
      </c>
      <c r="C75" s="59" t="s">
        <v>182</v>
      </c>
      <c r="D75" s="33" t="s">
        <v>45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34">
        <f>SUM(E75:P75)</f>
        <v>0</v>
      </c>
    </row>
    <row r="76" spans="2:17" ht="12.75">
      <c r="B76" s="60" t="s">
        <v>313</v>
      </c>
      <c r="C76" s="59" t="s">
        <v>185</v>
      </c>
      <c r="D76" s="33" t="s">
        <v>45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34">
        <f>SUM(E76:P76)</f>
        <v>0</v>
      </c>
    </row>
    <row r="77" spans="2:17" ht="12.75">
      <c r="B77" s="60"/>
      <c r="C77" s="35" t="s">
        <v>189</v>
      </c>
      <c r="D77" s="3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34"/>
    </row>
    <row r="78" spans="2:17" ht="12.75">
      <c r="B78" s="60" t="s">
        <v>314</v>
      </c>
      <c r="C78" s="32" t="s">
        <v>116</v>
      </c>
      <c r="D78" s="33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256"/>
    </row>
    <row r="79" spans="2:17" ht="12.75">
      <c r="B79" s="60" t="s">
        <v>315</v>
      </c>
      <c r="C79" s="178" t="s">
        <v>176</v>
      </c>
      <c r="D79" s="33" t="s">
        <v>42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89">
        <f>SUM(E79:P79)</f>
        <v>0</v>
      </c>
    </row>
    <row r="80" spans="2:17" ht="12.75">
      <c r="B80" s="60" t="s">
        <v>316</v>
      </c>
      <c r="C80" s="54" t="s">
        <v>44</v>
      </c>
      <c r="D80" s="33" t="s">
        <v>45</v>
      </c>
      <c r="E80" s="44">
        <f aca="true" t="shared" si="19" ref="E80:P80">E81+E82</f>
        <v>0</v>
      </c>
      <c r="F80" s="44">
        <f t="shared" si="19"/>
        <v>0</v>
      </c>
      <c r="G80" s="44">
        <f t="shared" si="19"/>
        <v>0</v>
      </c>
      <c r="H80" s="44">
        <f t="shared" si="19"/>
        <v>0</v>
      </c>
      <c r="I80" s="44">
        <f t="shared" si="19"/>
        <v>0</v>
      </c>
      <c r="J80" s="44">
        <f t="shared" si="19"/>
        <v>0</v>
      </c>
      <c r="K80" s="44">
        <f t="shared" si="19"/>
        <v>0</v>
      </c>
      <c r="L80" s="44">
        <f t="shared" si="19"/>
        <v>0</v>
      </c>
      <c r="M80" s="44">
        <f t="shared" si="19"/>
        <v>0</v>
      </c>
      <c r="N80" s="44">
        <f t="shared" si="19"/>
        <v>0</v>
      </c>
      <c r="O80" s="44">
        <f t="shared" si="19"/>
        <v>0</v>
      </c>
      <c r="P80" s="44">
        <f t="shared" si="19"/>
        <v>0</v>
      </c>
      <c r="Q80" s="34">
        <f>SUM(E80:P80)</f>
        <v>0</v>
      </c>
    </row>
    <row r="81" spans="2:17" ht="12.75">
      <c r="B81" s="60" t="s">
        <v>317</v>
      </c>
      <c r="C81" s="263" t="s">
        <v>182</v>
      </c>
      <c r="D81" s="33" t="s">
        <v>45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34">
        <f>SUM(E81:P81)</f>
        <v>0</v>
      </c>
    </row>
    <row r="82" spans="2:17" ht="12.75">
      <c r="B82" s="60" t="s">
        <v>318</v>
      </c>
      <c r="C82" s="263" t="s">
        <v>185</v>
      </c>
      <c r="D82" s="33" t="s">
        <v>45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34">
        <f>SUM(E82:P82)</f>
        <v>0</v>
      </c>
    </row>
    <row r="83" spans="2:17" ht="12.75">
      <c r="B83" s="167"/>
      <c r="C83" s="264" t="s">
        <v>87</v>
      </c>
      <c r="D83" s="29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30"/>
    </row>
    <row r="84" spans="2:17" ht="12.75">
      <c r="B84" s="60" t="s">
        <v>319</v>
      </c>
      <c r="C84" s="32" t="s">
        <v>116</v>
      </c>
      <c r="D84" s="33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56"/>
    </row>
    <row r="85" spans="2:17" ht="12.75">
      <c r="B85" s="60" t="s">
        <v>320</v>
      </c>
      <c r="C85" s="178" t="s">
        <v>176</v>
      </c>
      <c r="D85" s="33" t="s">
        <v>42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89">
        <f>SUM(E85:P85)</f>
        <v>0</v>
      </c>
    </row>
    <row r="86" spans="2:17" ht="12.75">
      <c r="B86" s="60" t="s">
        <v>321</v>
      </c>
      <c r="C86" s="54" t="s">
        <v>44</v>
      </c>
      <c r="D86" s="33" t="s">
        <v>45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34">
        <f>SUM(E86:P86)</f>
        <v>0</v>
      </c>
    </row>
    <row r="87" spans="2:17" ht="12.75">
      <c r="B87" s="53" t="s">
        <v>48</v>
      </c>
      <c r="C87" s="61" t="s">
        <v>193</v>
      </c>
      <c r="D87" s="39" t="s">
        <v>45</v>
      </c>
      <c r="E87" s="40">
        <f aca="true" t="shared" si="20" ref="E87:P87">E48+E41</f>
        <v>0</v>
      </c>
      <c r="F87" s="40">
        <f t="shared" si="20"/>
        <v>0</v>
      </c>
      <c r="G87" s="40">
        <f t="shared" si="20"/>
        <v>0</v>
      </c>
      <c r="H87" s="40">
        <f t="shared" si="20"/>
        <v>0</v>
      </c>
      <c r="I87" s="40">
        <f t="shared" si="20"/>
        <v>0</v>
      </c>
      <c r="J87" s="40">
        <f t="shared" si="20"/>
        <v>0</v>
      </c>
      <c r="K87" s="40">
        <f t="shared" si="20"/>
        <v>0</v>
      </c>
      <c r="L87" s="40">
        <f t="shared" si="20"/>
        <v>0</v>
      </c>
      <c r="M87" s="40">
        <f t="shared" si="20"/>
        <v>0</v>
      </c>
      <c r="N87" s="40">
        <f t="shared" si="20"/>
        <v>0</v>
      </c>
      <c r="O87" s="40">
        <f t="shared" si="20"/>
        <v>0</v>
      </c>
      <c r="P87" s="40">
        <f t="shared" si="20"/>
        <v>0</v>
      </c>
      <c r="Q87" s="41">
        <f>SUM(E87:P87)</f>
        <v>0</v>
      </c>
    </row>
    <row r="88" spans="2:17" ht="12.75">
      <c r="B88" s="53" t="s">
        <v>49</v>
      </c>
      <c r="C88" s="24" t="s">
        <v>88</v>
      </c>
      <c r="D88" s="39" t="s">
        <v>45</v>
      </c>
      <c r="E88" s="103">
        <f>E91+E94</f>
        <v>0</v>
      </c>
      <c r="F88" s="103">
        <f aca="true" t="shared" si="21" ref="F88:P88">F91+F94</f>
        <v>0</v>
      </c>
      <c r="G88" s="103">
        <f t="shared" si="21"/>
        <v>0</v>
      </c>
      <c r="H88" s="103">
        <f t="shared" si="21"/>
        <v>0</v>
      </c>
      <c r="I88" s="103">
        <f t="shared" si="21"/>
        <v>0</v>
      </c>
      <c r="J88" s="103">
        <f t="shared" si="21"/>
        <v>0</v>
      </c>
      <c r="K88" s="103">
        <f t="shared" si="21"/>
        <v>0</v>
      </c>
      <c r="L88" s="103">
        <f t="shared" si="21"/>
        <v>0</v>
      </c>
      <c r="M88" s="103">
        <f t="shared" si="21"/>
        <v>0</v>
      </c>
      <c r="N88" s="103">
        <f t="shared" si="21"/>
        <v>0</v>
      </c>
      <c r="O88" s="103">
        <f t="shared" si="21"/>
        <v>0</v>
      </c>
      <c r="P88" s="103">
        <f t="shared" si="21"/>
        <v>0</v>
      </c>
      <c r="Q88" s="41">
        <f>SUM(E88:P88)</f>
        <v>0</v>
      </c>
    </row>
    <row r="89" spans="2:17" ht="12.75">
      <c r="B89" s="107" t="s">
        <v>50</v>
      </c>
      <c r="C89" s="108" t="s">
        <v>115</v>
      </c>
      <c r="D89" s="109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6"/>
    </row>
    <row r="90" spans="2:17" ht="12.75">
      <c r="B90" s="60" t="s">
        <v>190</v>
      </c>
      <c r="C90" s="110" t="s">
        <v>135</v>
      </c>
      <c r="D90" s="33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34"/>
    </row>
    <row r="91" spans="2:17" ht="12.75">
      <c r="B91" s="60" t="s">
        <v>191</v>
      </c>
      <c r="C91" s="110" t="s">
        <v>44</v>
      </c>
      <c r="D91" s="33" t="s">
        <v>45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34">
        <f>SUM(E91:P91)</f>
        <v>0</v>
      </c>
    </row>
    <row r="92" spans="2:17" ht="12.75">
      <c r="B92" s="60" t="s">
        <v>51</v>
      </c>
      <c r="C92" s="111" t="s">
        <v>117</v>
      </c>
      <c r="D92" s="3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104"/>
    </row>
    <row r="93" spans="2:17" ht="12.75">
      <c r="B93" s="60" t="s">
        <v>81</v>
      </c>
      <c r="C93" s="110" t="s">
        <v>118</v>
      </c>
      <c r="D93" s="33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34"/>
    </row>
    <row r="94" spans="2:17" ht="12.75">
      <c r="B94" s="112" t="s">
        <v>82</v>
      </c>
      <c r="C94" s="265" t="s">
        <v>44</v>
      </c>
      <c r="D94" s="56" t="s">
        <v>45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58">
        <f>SUM(E94:P94)</f>
        <v>0</v>
      </c>
    </row>
    <row r="95" spans="2:17" ht="12.75">
      <c r="B95" s="53" t="s">
        <v>52</v>
      </c>
      <c r="C95" s="61" t="s">
        <v>192</v>
      </c>
      <c r="D95" s="39" t="s">
        <v>45</v>
      </c>
      <c r="E95" s="40">
        <f>E87+E88</f>
        <v>0</v>
      </c>
      <c r="F95" s="40">
        <f aca="true" t="shared" si="22" ref="F95:P95">F87+F88</f>
        <v>0</v>
      </c>
      <c r="G95" s="40">
        <f t="shared" si="22"/>
        <v>0</v>
      </c>
      <c r="H95" s="40">
        <f t="shared" si="22"/>
        <v>0</v>
      </c>
      <c r="I95" s="40">
        <f t="shared" si="22"/>
        <v>0</v>
      </c>
      <c r="J95" s="40">
        <f t="shared" si="22"/>
        <v>0</v>
      </c>
      <c r="K95" s="40">
        <f t="shared" si="22"/>
        <v>0</v>
      </c>
      <c r="L95" s="40">
        <f t="shared" si="22"/>
        <v>0</v>
      </c>
      <c r="M95" s="40">
        <f t="shared" si="22"/>
        <v>0</v>
      </c>
      <c r="N95" s="40">
        <f t="shared" si="22"/>
        <v>0</v>
      </c>
      <c r="O95" s="40">
        <f t="shared" si="22"/>
        <v>0</v>
      </c>
      <c r="P95" s="40">
        <f t="shared" si="22"/>
        <v>0</v>
      </c>
      <c r="Q95" s="41">
        <f>SUM(E95:P95)</f>
        <v>0</v>
      </c>
    </row>
    <row r="96" spans="2:17" ht="13.5" thickBot="1">
      <c r="B96" s="62" t="s">
        <v>54</v>
      </c>
      <c r="C96" s="63" t="s">
        <v>89</v>
      </c>
      <c r="D96" s="64" t="s">
        <v>45</v>
      </c>
      <c r="E96" s="65">
        <f>E95+E13</f>
        <v>0</v>
      </c>
      <c r="F96" s="65">
        <f aca="true" t="shared" si="23" ref="F96:P96">F95+F13</f>
        <v>0</v>
      </c>
      <c r="G96" s="65">
        <f t="shared" si="23"/>
        <v>0</v>
      </c>
      <c r="H96" s="65">
        <f t="shared" si="23"/>
        <v>0</v>
      </c>
      <c r="I96" s="65">
        <f t="shared" si="23"/>
        <v>0</v>
      </c>
      <c r="J96" s="65">
        <f t="shared" si="23"/>
        <v>0</v>
      </c>
      <c r="K96" s="65">
        <f t="shared" si="23"/>
        <v>0</v>
      </c>
      <c r="L96" s="65">
        <f t="shared" si="23"/>
        <v>0</v>
      </c>
      <c r="M96" s="65">
        <f t="shared" si="23"/>
        <v>0</v>
      </c>
      <c r="N96" s="65">
        <f t="shared" si="23"/>
        <v>0</v>
      </c>
      <c r="O96" s="65">
        <f t="shared" si="23"/>
        <v>0</v>
      </c>
      <c r="P96" s="65">
        <f t="shared" si="23"/>
        <v>0</v>
      </c>
      <c r="Q96" s="66">
        <f>SUM(E96:P96)</f>
        <v>0</v>
      </c>
    </row>
    <row r="97" ht="13.5" thickTop="1"/>
    <row r="98" ht="12.75">
      <c r="B98" s="301" t="s">
        <v>214</v>
      </c>
    </row>
    <row r="99" ht="12.75">
      <c r="B99" s="302" t="s">
        <v>398</v>
      </c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380" t="str">
        <f>CONCATENATE("Табела ЕТ-4-8.2.2. ИСПОРУКА ЕЛЕКТРИЧНЕ ЕНЕРГИЈЕ - РЕЗЕРВНО СНАБДЕВАЊЕ - РЕАЛИЗАЦИЈА У"," ",'Poc.strana'!C25,". ГОДИНИ")</f>
        <v>Табела ЕТ-4-8.2.2. ИСПОРУКА ЕЛЕКТРИЧНЕ ЕНЕРГИЈЕ - РЕЗЕРВНО СНАБДЕВАЊЕ - РЕАЛИЗАЦИЈА У 2022. ГОДИНИ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100" t="s">
        <v>104</v>
      </c>
      <c r="C9" s="99"/>
      <c r="D9" s="97"/>
      <c r="E9" s="97"/>
      <c r="F9" s="398"/>
      <c r="G9" s="398"/>
      <c r="H9" s="97" t="s">
        <v>119</v>
      </c>
      <c r="I9" s="97"/>
      <c r="J9" s="97"/>
      <c r="K9" s="97"/>
      <c r="L9" s="97"/>
      <c r="M9" s="97"/>
      <c r="N9" s="97"/>
      <c r="O9" s="97"/>
      <c r="P9" s="97"/>
      <c r="Q9" s="98"/>
    </row>
    <row r="10" spans="2:17" ht="13.5" customHeight="1" thickTop="1">
      <c r="B10" s="392" t="s">
        <v>0</v>
      </c>
      <c r="C10" s="393" t="s">
        <v>25</v>
      </c>
      <c r="D10" s="397" t="s">
        <v>26</v>
      </c>
      <c r="E10" s="395" t="s">
        <v>27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2:17" ht="13.5" customHeight="1">
      <c r="B11" s="383"/>
      <c r="C11" s="394"/>
      <c r="D11" s="389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178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23" t="s">
        <v>129</v>
      </c>
      <c r="C13" s="24" t="s">
        <v>127</v>
      </c>
      <c r="D13" s="39" t="s">
        <v>45</v>
      </c>
      <c r="E13" s="40">
        <f aca="true" t="shared" si="0" ref="E13:P13">E19+E30</f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1">
        <f>SUM(E13:P13)</f>
        <v>0</v>
      </c>
    </row>
    <row r="14" spans="2:17" ht="12.75">
      <c r="B14" s="170" t="s">
        <v>14</v>
      </c>
      <c r="C14" s="164" t="s">
        <v>80</v>
      </c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2:17" ht="12.75">
      <c r="B15" s="167" t="s">
        <v>271</v>
      </c>
      <c r="C15" s="42" t="s">
        <v>116</v>
      </c>
      <c r="D15" s="29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</row>
    <row r="16" spans="2:17" ht="12.75">
      <c r="B16" s="31" t="s">
        <v>272</v>
      </c>
      <c r="C16" s="259" t="s">
        <v>173</v>
      </c>
      <c r="D16" s="260" t="s">
        <v>42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2">
        <f>SUM(E16:P16)</f>
        <v>0</v>
      </c>
    </row>
    <row r="17" spans="2:17" ht="12.75">
      <c r="B17" s="31" t="s">
        <v>273</v>
      </c>
      <c r="C17" s="178" t="s">
        <v>176</v>
      </c>
      <c r="D17" s="179" t="s">
        <v>42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89">
        <f>SUM(E17:P17)</f>
        <v>0</v>
      </c>
    </row>
    <row r="18" spans="2:17" ht="12.75">
      <c r="B18" s="31" t="s">
        <v>274</v>
      </c>
      <c r="C18" s="178" t="s">
        <v>43</v>
      </c>
      <c r="D18" s="179" t="s">
        <v>42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89">
        <f>SUM(E18:P18)</f>
        <v>0</v>
      </c>
    </row>
    <row r="19" spans="2:17" ht="12.75">
      <c r="B19" s="31" t="s">
        <v>322</v>
      </c>
      <c r="C19" s="32" t="s">
        <v>44</v>
      </c>
      <c r="D19" s="33" t="s">
        <v>45</v>
      </c>
      <c r="E19" s="44">
        <f aca="true" t="shared" si="1" ref="E19:P19">E20+E21</f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0</v>
      </c>
      <c r="O19" s="44">
        <f t="shared" si="1"/>
        <v>0</v>
      </c>
      <c r="P19" s="44">
        <f t="shared" si="1"/>
        <v>0</v>
      </c>
      <c r="Q19" s="34">
        <f aca="true" t="shared" si="2" ref="Q19:Q24">SUM(E19:P19)</f>
        <v>0</v>
      </c>
    </row>
    <row r="20" spans="2:17" ht="12.75">
      <c r="B20" s="31" t="s">
        <v>275</v>
      </c>
      <c r="C20" s="35" t="s">
        <v>105</v>
      </c>
      <c r="D20" s="33" t="s">
        <v>45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4">
        <f t="shared" si="2"/>
        <v>0</v>
      </c>
    </row>
    <row r="21" spans="2:17" ht="12.75">
      <c r="B21" s="31" t="s">
        <v>276</v>
      </c>
      <c r="C21" s="35" t="s">
        <v>106</v>
      </c>
      <c r="D21" s="33" t="s">
        <v>45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34">
        <f t="shared" si="2"/>
        <v>0</v>
      </c>
    </row>
    <row r="22" spans="2:17" ht="12.75">
      <c r="B22" s="31" t="s">
        <v>277</v>
      </c>
      <c r="C22" s="59" t="s">
        <v>98</v>
      </c>
      <c r="D22" s="33" t="s">
        <v>46</v>
      </c>
      <c r="E22" s="90">
        <f aca="true" t="shared" si="3" ref="E22:P22">+E23+E24</f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 t="shared" si="3"/>
        <v>0</v>
      </c>
      <c r="O22" s="90">
        <f t="shared" si="3"/>
        <v>0</v>
      </c>
      <c r="P22" s="90">
        <f t="shared" si="3"/>
        <v>0</v>
      </c>
      <c r="Q22" s="34">
        <f t="shared" si="2"/>
        <v>0</v>
      </c>
    </row>
    <row r="23" spans="2:17" ht="12.75">
      <c r="B23" s="31" t="s">
        <v>278</v>
      </c>
      <c r="C23" s="59" t="s">
        <v>101</v>
      </c>
      <c r="D23" s="33" t="s">
        <v>46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34">
        <f t="shared" si="2"/>
        <v>0</v>
      </c>
    </row>
    <row r="24" spans="2:17" ht="12.75">
      <c r="B24" s="31" t="s">
        <v>279</v>
      </c>
      <c r="C24" s="32" t="s">
        <v>102</v>
      </c>
      <c r="D24" s="33" t="s">
        <v>46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34">
        <f t="shared" si="2"/>
        <v>0</v>
      </c>
    </row>
    <row r="25" spans="2:17" ht="12.75">
      <c r="B25" s="31" t="s">
        <v>15</v>
      </c>
      <c r="C25" s="32" t="s">
        <v>128</v>
      </c>
      <c r="D25" s="5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34"/>
    </row>
    <row r="26" spans="2:17" ht="12.75">
      <c r="B26" s="167" t="s">
        <v>130</v>
      </c>
      <c r="C26" s="42" t="s">
        <v>116</v>
      </c>
      <c r="D26" s="29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</row>
    <row r="27" spans="2:17" ht="12.75">
      <c r="B27" s="31" t="s">
        <v>131</v>
      </c>
      <c r="C27" s="259" t="s">
        <v>173</v>
      </c>
      <c r="D27" s="260" t="s">
        <v>42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2">
        <f>SUM(E27:P27)</f>
        <v>0</v>
      </c>
    </row>
    <row r="28" spans="2:17" ht="12.75">
      <c r="B28" s="31" t="s">
        <v>174</v>
      </c>
      <c r="C28" s="178" t="s">
        <v>176</v>
      </c>
      <c r="D28" s="179" t="s">
        <v>42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89">
        <f>SUM(E28:P28)</f>
        <v>0</v>
      </c>
    </row>
    <row r="29" spans="2:17" ht="12.75">
      <c r="B29" s="31" t="s">
        <v>280</v>
      </c>
      <c r="C29" s="178" t="s">
        <v>43</v>
      </c>
      <c r="D29" s="179" t="s">
        <v>42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89">
        <f>SUM(E29:P29)</f>
        <v>0</v>
      </c>
    </row>
    <row r="30" spans="2:17" ht="12.75">
      <c r="B30" s="31" t="s">
        <v>281</v>
      </c>
      <c r="C30" s="32" t="s">
        <v>44</v>
      </c>
      <c r="D30" s="33" t="s">
        <v>45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282</v>
      </c>
      <c r="C31" s="35" t="s">
        <v>105</v>
      </c>
      <c r="D31" s="33" t="s">
        <v>45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34">
        <f t="shared" si="5"/>
        <v>0</v>
      </c>
    </row>
    <row r="32" spans="2:17" ht="12.75">
      <c r="B32" s="31" t="s">
        <v>283</v>
      </c>
      <c r="C32" s="35" t="s">
        <v>106</v>
      </c>
      <c r="D32" s="33" t="s">
        <v>45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34">
        <f t="shared" si="5"/>
        <v>0</v>
      </c>
    </row>
    <row r="33" spans="2:17" ht="12.75">
      <c r="B33" s="31" t="s">
        <v>284</v>
      </c>
      <c r="C33" s="59" t="s">
        <v>98</v>
      </c>
      <c r="D33" s="33" t="s">
        <v>46</v>
      </c>
      <c r="E33" s="91">
        <f aca="true" t="shared" si="6" ref="E33:P33">E34+E35</f>
        <v>0</v>
      </c>
      <c r="F33" s="91">
        <f t="shared" si="6"/>
        <v>0</v>
      </c>
      <c r="G33" s="91">
        <f t="shared" si="6"/>
        <v>0</v>
      </c>
      <c r="H33" s="91">
        <f t="shared" si="6"/>
        <v>0</v>
      </c>
      <c r="I33" s="91">
        <f t="shared" si="6"/>
        <v>0</v>
      </c>
      <c r="J33" s="91">
        <f t="shared" si="6"/>
        <v>0</v>
      </c>
      <c r="K33" s="91">
        <f t="shared" si="6"/>
        <v>0</v>
      </c>
      <c r="L33" s="91">
        <f t="shared" si="6"/>
        <v>0</v>
      </c>
      <c r="M33" s="91">
        <f t="shared" si="6"/>
        <v>0</v>
      </c>
      <c r="N33" s="91">
        <f t="shared" si="6"/>
        <v>0</v>
      </c>
      <c r="O33" s="91">
        <f t="shared" si="6"/>
        <v>0</v>
      </c>
      <c r="P33" s="91">
        <f t="shared" si="6"/>
        <v>0</v>
      </c>
      <c r="Q33" s="34">
        <f t="shared" si="5"/>
        <v>0</v>
      </c>
    </row>
    <row r="34" spans="2:17" ht="12.75">
      <c r="B34" s="19" t="s">
        <v>285</v>
      </c>
      <c r="C34" s="59" t="s">
        <v>101</v>
      </c>
      <c r="D34" s="33" t="s">
        <v>46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34">
        <f t="shared" si="5"/>
        <v>0</v>
      </c>
    </row>
    <row r="35" spans="2:17" ht="12.75">
      <c r="B35" s="55" t="s">
        <v>286</v>
      </c>
      <c r="C35" s="72" t="s">
        <v>102</v>
      </c>
      <c r="D35" s="56" t="s">
        <v>46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8">
        <f t="shared" si="5"/>
        <v>0</v>
      </c>
    </row>
    <row r="36" spans="2:17" ht="12.75">
      <c r="B36" s="23" t="s">
        <v>16</v>
      </c>
      <c r="C36" s="24" t="s">
        <v>247</v>
      </c>
      <c r="D36" s="2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2:17" ht="12.75">
      <c r="B37" s="107" t="s">
        <v>17</v>
      </c>
      <c r="C37" s="164" t="s">
        <v>116</v>
      </c>
      <c r="D37" s="109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5"/>
    </row>
    <row r="38" spans="2:17" ht="12.75">
      <c r="B38" s="28" t="s">
        <v>133</v>
      </c>
      <c r="C38" s="259" t="s">
        <v>173</v>
      </c>
      <c r="D38" s="260" t="s">
        <v>42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>
        <f>SUM(E38:P38)</f>
        <v>0</v>
      </c>
    </row>
    <row r="39" spans="2:17" ht="12.75">
      <c r="B39" s="31" t="s">
        <v>134</v>
      </c>
      <c r="C39" s="178" t="s">
        <v>176</v>
      </c>
      <c r="D39" s="179" t="s">
        <v>42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89">
        <f>SUM(E39:P39)</f>
        <v>0</v>
      </c>
    </row>
    <row r="40" spans="2:17" ht="12.75">
      <c r="B40" s="31" t="s">
        <v>175</v>
      </c>
      <c r="C40" s="178" t="s">
        <v>43</v>
      </c>
      <c r="D40" s="179" t="s">
        <v>42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89">
        <f>SUM(E40:P40)</f>
        <v>0</v>
      </c>
    </row>
    <row r="41" spans="2:17" ht="12.75">
      <c r="B41" s="31" t="s">
        <v>290</v>
      </c>
      <c r="C41" s="32" t="s">
        <v>44</v>
      </c>
      <c r="D41" s="33" t="s">
        <v>45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6">SUM(E41:P41)</f>
        <v>0</v>
      </c>
    </row>
    <row r="42" spans="2:17" ht="12.75">
      <c r="B42" s="31" t="s">
        <v>291</v>
      </c>
      <c r="C42" s="35" t="s">
        <v>105</v>
      </c>
      <c r="D42" s="33" t="s">
        <v>45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34">
        <f t="shared" si="8"/>
        <v>0</v>
      </c>
    </row>
    <row r="43" spans="2:17" ht="12.75">
      <c r="B43" s="31" t="s">
        <v>292</v>
      </c>
      <c r="C43" s="35" t="s">
        <v>106</v>
      </c>
      <c r="D43" s="33" t="s">
        <v>45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34">
        <f t="shared" si="8"/>
        <v>0</v>
      </c>
    </row>
    <row r="44" spans="2:17" ht="12.75">
      <c r="B44" s="31" t="s">
        <v>293</v>
      </c>
      <c r="C44" s="59" t="s">
        <v>98</v>
      </c>
      <c r="D44" s="33" t="s">
        <v>46</v>
      </c>
      <c r="E44" s="91">
        <f aca="true" t="shared" si="9" ref="E44:P44">E45+E46</f>
        <v>0</v>
      </c>
      <c r="F44" s="91">
        <f t="shared" si="9"/>
        <v>0</v>
      </c>
      <c r="G44" s="91">
        <f t="shared" si="9"/>
        <v>0</v>
      </c>
      <c r="H44" s="91">
        <f t="shared" si="9"/>
        <v>0</v>
      </c>
      <c r="I44" s="91">
        <f t="shared" si="9"/>
        <v>0</v>
      </c>
      <c r="J44" s="91">
        <f t="shared" si="9"/>
        <v>0</v>
      </c>
      <c r="K44" s="91">
        <f t="shared" si="9"/>
        <v>0</v>
      </c>
      <c r="L44" s="91">
        <f t="shared" si="9"/>
        <v>0</v>
      </c>
      <c r="M44" s="91">
        <f t="shared" si="9"/>
        <v>0</v>
      </c>
      <c r="N44" s="91">
        <f t="shared" si="9"/>
        <v>0</v>
      </c>
      <c r="O44" s="91">
        <f t="shared" si="9"/>
        <v>0</v>
      </c>
      <c r="P44" s="91">
        <f t="shared" si="9"/>
        <v>0</v>
      </c>
      <c r="Q44" s="34">
        <f t="shared" si="8"/>
        <v>0</v>
      </c>
    </row>
    <row r="45" spans="2:17" ht="12.75">
      <c r="B45" s="19" t="s">
        <v>294</v>
      </c>
      <c r="C45" s="59" t="s">
        <v>101</v>
      </c>
      <c r="D45" s="33" t="s">
        <v>46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34">
        <f t="shared" si="8"/>
        <v>0</v>
      </c>
    </row>
    <row r="46" spans="2:17" ht="12.75">
      <c r="B46" s="55" t="s">
        <v>295</v>
      </c>
      <c r="C46" s="72" t="s">
        <v>102</v>
      </c>
      <c r="D46" s="56" t="s">
        <v>46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58">
        <f t="shared" si="8"/>
        <v>0</v>
      </c>
    </row>
    <row r="47" spans="2:17" ht="12.75">
      <c r="B47" s="92"/>
      <c r="C47" s="72" t="s">
        <v>179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2:17" ht="12.75">
      <c r="B48" s="23" t="s">
        <v>19</v>
      </c>
      <c r="C48" s="24" t="s">
        <v>83</v>
      </c>
      <c r="D48" s="39" t="s">
        <v>45</v>
      </c>
      <c r="E48" s="40">
        <f>E49+E66</f>
        <v>0</v>
      </c>
      <c r="F48" s="40">
        <f aca="true" t="shared" si="10" ref="F48:P48">F49+F66</f>
        <v>0</v>
      </c>
      <c r="G48" s="40">
        <f t="shared" si="10"/>
        <v>0</v>
      </c>
      <c r="H48" s="40">
        <f t="shared" si="10"/>
        <v>0</v>
      </c>
      <c r="I48" s="40">
        <f t="shared" si="10"/>
        <v>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 t="shared" si="10"/>
        <v>0</v>
      </c>
      <c r="N48" s="40">
        <f t="shared" si="10"/>
        <v>0</v>
      </c>
      <c r="O48" s="40">
        <f t="shared" si="10"/>
        <v>0</v>
      </c>
      <c r="P48" s="40">
        <f t="shared" si="10"/>
        <v>0</v>
      </c>
      <c r="Q48" s="41">
        <f>SUM(E48:P48)</f>
        <v>0</v>
      </c>
    </row>
    <row r="49" spans="2:17" ht="12.75">
      <c r="B49" s="28" t="s">
        <v>20</v>
      </c>
      <c r="C49" s="42" t="s">
        <v>248</v>
      </c>
      <c r="D49" s="29" t="s">
        <v>45</v>
      </c>
      <c r="E49" s="43">
        <f aca="true" t="shared" si="11" ref="E49:P49">E53+E59</f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30">
        <f>SUM(E49:P49)</f>
        <v>0</v>
      </c>
    </row>
    <row r="50" spans="2:17" ht="12.75">
      <c r="B50" s="31"/>
      <c r="C50" s="35" t="s">
        <v>84</v>
      </c>
      <c r="D50" s="5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4"/>
    </row>
    <row r="51" spans="2:17" ht="12.75">
      <c r="B51" s="31" t="s">
        <v>296</v>
      </c>
      <c r="C51" s="32" t="s">
        <v>116</v>
      </c>
      <c r="D51" s="3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256"/>
    </row>
    <row r="52" spans="2:17" ht="12.75">
      <c r="B52" s="31" t="s">
        <v>323</v>
      </c>
      <c r="C52" s="178" t="s">
        <v>176</v>
      </c>
      <c r="D52" s="33" t="s">
        <v>42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89">
        <f>SUM(E52:P52)</f>
        <v>0</v>
      </c>
    </row>
    <row r="53" spans="2:17" ht="12.75">
      <c r="B53" s="31" t="s">
        <v>297</v>
      </c>
      <c r="C53" s="32" t="s">
        <v>44</v>
      </c>
      <c r="D53" s="33" t="s">
        <v>45</v>
      </c>
      <c r="E53" s="44">
        <f>E54+E55</f>
        <v>0</v>
      </c>
      <c r="F53" s="44">
        <f aca="true" t="shared" si="12" ref="F53:P53">F54+F55</f>
        <v>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 t="shared" si="12"/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 t="shared" si="12"/>
        <v>0</v>
      </c>
      <c r="Q53" s="34">
        <f>SUM(E53:P53)</f>
        <v>0</v>
      </c>
    </row>
    <row r="54" spans="2:17" ht="12.75">
      <c r="B54" s="31" t="s">
        <v>298</v>
      </c>
      <c r="C54" s="59" t="s">
        <v>181</v>
      </c>
      <c r="D54" s="33" t="s">
        <v>45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34">
        <f>SUM(E54:P54)</f>
        <v>0</v>
      </c>
    </row>
    <row r="55" spans="2:17" ht="12.75">
      <c r="B55" s="60" t="s">
        <v>299</v>
      </c>
      <c r="C55" s="59" t="s">
        <v>180</v>
      </c>
      <c r="D55" s="33" t="s">
        <v>45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34">
        <f>SUM(E55:P55)</f>
        <v>0</v>
      </c>
    </row>
    <row r="56" spans="2:17" ht="12.75">
      <c r="B56" s="60"/>
      <c r="C56" s="35" t="s">
        <v>85</v>
      </c>
      <c r="D56" s="5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34"/>
    </row>
    <row r="57" spans="2:17" ht="12.75">
      <c r="B57" s="60" t="s">
        <v>300</v>
      </c>
      <c r="C57" s="32" t="s">
        <v>116</v>
      </c>
      <c r="D57" s="33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256"/>
    </row>
    <row r="58" spans="2:17" ht="12.75">
      <c r="B58" s="60" t="s">
        <v>301</v>
      </c>
      <c r="C58" s="178" t="s">
        <v>176</v>
      </c>
      <c r="D58" s="33" t="s">
        <v>42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89">
        <f>SUM(E58:P58)</f>
        <v>0</v>
      </c>
    </row>
    <row r="59" spans="2:17" ht="12.75">
      <c r="B59" s="60" t="s">
        <v>302</v>
      </c>
      <c r="C59" s="32" t="s">
        <v>44</v>
      </c>
      <c r="D59" s="33" t="s">
        <v>45</v>
      </c>
      <c r="E59" s="44">
        <f>E60+E63</f>
        <v>0</v>
      </c>
      <c r="F59" s="44">
        <f aca="true" t="shared" si="13" ref="F59:P59">F60+F63</f>
        <v>0</v>
      </c>
      <c r="G59" s="44">
        <f t="shared" si="13"/>
        <v>0</v>
      </c>
      <c r="H59" s="44">
        <f t="shared" si="13"/>
        <v>0</v>
      </c>
      <c r="I59" s="44">
        <f t="shared" si="13"/>
        <v>0</v>
      </c>
      <c r="J59" s="44">
        <f t="shared" si="13"/>
        <v>0</v>
      </c>
      <c r="K59" s="44">
        <f t="shared" si="13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34">
        <f aca="true" t="shared" si="14" ref="Q59:Q66">SUM(E59:P59)</f>
        <v>0</v>
      </c>
    </row>
    <row r="60" spans="2:17" ht="12.75">
      <c r="B60" s="60" t="s">
        <v>303</v>
      </c>
      <c r="C60" s="59" t="s">
        <v>182</v>
      </c>
      <c r="D60" s="33" t="s">
        <v>45</v>
      </c>
      <c r="E60" s="44">
        <f aca="true" t="shared" si="15" ref="E60:P60">E61+E62</f>
        <v>0</v>
      </c>
      <c r="F60" s="44">
        <f t="shared" si="15"/>
        <v>0</v>
      </c>
      <c r="G60" s="44">
        <f t="shared" si="15"/>
        <v>0</v>
      </c>
      <c r="H60" s="44">
        <f t="shared" si="15"/>
        <v>0</v>
      </c>
      <c r="I60" s="44">
        <f t="shared" si="15"/>
        <v>0</v>
      </c>
      <c r="J60" s="44">
        <f t="shared" si="15"/>
        <v>0</v>
      </c>
      <c r="K60" s="44">
        <f t="shared" si="15"/>
        <v>0</v>
      </c>
      <c r="L60" s="44">
        <f t="shared" si="15"/>
        <v>0</v>
      </c>
      <c r="M60" s="44">
        <f t="shared" si="15"/>
        <v>0</v>
      </c>
      <c r="N60" s="44">
        <f t="shared" si="15"/>
        <v>0</v>
      </c>
      <c r="O60" s="44">
        <f t="shared" si="15"/>
        <v>0</v>
      </c>
      <c r="P60" s="44">
        <f t="shared" si="15"/>
        <v>0</v>
      </c>
      <c r="Q60" s="34">
        <f t="shared" si="14"/>
        <v>0</v>
      </c>
    </row>
    <row r="61" spans="2:17" ht="12.75">
      <c r="B61" s="60" t="s">
        <v>304</v>
      </c>
      <c r="C61" s="59" t="s">
        <v>183</v>
      </c>
      <c r="D61" s="33" t="s">
        <v>45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34">
        <f t="shared" si="14"/>
        <v>0</v>
      </c>
    </row>
    <row r="62" spans="2:17" ht="12.75">
      <c r="B62" s="60" t="s">
        <v>305</v>
      </c>
      <c r="C62" s="59" t="s">
        <v>184</v>
      </c>
      <c r="D62" s="33" t="s">
        <v>45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34">
        <f t="shared" si="14"/>
        <v>0</v>
      </c>
    </row>
    <row r="63" spans="2:17" ht="12.75">
      <c r="B63" s="60" t="s">
        <v>307</v>
      </c>
      <c r="C63" s="59" t="s">
        <v>185</v>
      </c>
      <c r="D63" s="33" t="s">
        <v>45</v>
      </c>
      <c r="E63" s="44">
        <f aca="true" t="shared" si="16" ref="E63:P63">E64+E65</f>
        <v>0</v>
      </c>
      <c r="F63" s="44">
        <f t="shared" si="16"/>
        <v>0</v>
      </c>
      <c r="G63" s="44">
        <f t="shared" si="16"/>
        <v>0</v>
      </c>
      <c r="H63" s="44">
        <f t="shared" si="16"/>
        <v>0</v>
      </c>
      <c r="I63" s="44">
        <f t="shared" si="16"/>
        <v>0</v>
      </c>
      <c r="J63" s="44">
        <f t="shared" si="16"/>
        <v>0</v>
      </c>
      <c r="K63" s="44">
        <f t="shared" si="16"/>
        <v>0</v>
      </c>
      <c r="L63" s="44">
        <f t="shared" si="16"/>
        <v>0</v>
      </c>
      <c r="M63" s="44">
        <f t="shared" si="16"/>
        <v>0</v>
      </c>
      <c r="N63" s="44">
        <f t="shared" si="16"/>
        <v>0</v>
      </c>
      <c r="O63" s="44">
        <f t="shared" si="16"/>
        <v>0</v>
      </c>
      <c r="P63" s="44">
        <f t="shared" si="16"/>
        <v>0</v>
      </c>
      <c r="Q63" s="34">
        <f t="shared" si="14"/>
        <v>0</v>
      </c>
    </row>
    <row r="64" spans="2:17" ht="12.75">
      <c r="B64" s="60" t="s">
        <v>308</v>
      </c>
      <c r="C64" s="59" t="s">
        <v>183</v>
      </c>
      <c r="D64" s="33" t="s">
        <v>45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34">
        <f t="shared" si="14"/>
        <v>0</v>
      </c>
    </row>
    <row r="65" spans="2:17" ht="12.75">
      <c r="B65" s="60" t="s">
        <v>306</v>
      </c>
      <c r="C65" s="59" t="s">
        <v>184</v>
      </c>
      <c r="D65" s="33" t="s">
        <v>45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34">
        <f t="shared" si="14"/>
        <v>0</v>
      </c>
    </row>
    <row r="66" spans="2:17" ht="12.75">
      <c r="B66" s="60" t="s">
        <v>21</v>
      </c>
      <c r="C66" s="32" t="s">
        <v>86</v>
      </c>
      <c r="D66" s="33" t="s">
        <v>45</v>
      </c>
      <c r="E66" s="44">
        <f>E70+E74+E80+E86</f>
        <v>0</v>
      </c>
      <c r="F66" s="44">
        <f aca="true" t="shared" si="17" ref="F66:P66">F70+F74+F80+F86</f>
        <v>0</v>
      </c>
      <c r="G66" s="44">
        <f t="shared" si="17"/>
        <v>0</v>
      </c>
      <c r="H66" s="44">
        <f t="shared" si="17"/>
        <v>0</v>
      </c>
      <c r="I66" s="44">
        <f t="shared" si="17"/>
        <v>0</v>
      </c>
      <c r="J66" s="44">
        <f t="shared" si="17"/>
        <v>0</v>
      </c>
      <c r="K66" s="44">
        <f t="shared" si="17"/>
        <v>0</v>
      </c>
      <c r="L66" s="44">
        <f t="shared" si="17"/>
        <v>0</v>
      </c>
      <c r="M66" s="44">
        <f t="shared" si="17"/>
        <v>0</v>
      </c>
      <c r="N66" s="44">
        <f t="shared" si="17"/>
        <v>0</v>
      </c>
      <c r="O66" s="44">
        <f>O70+O74+O80+O86</f>
        <v>0</v>
      </c>
      <c r="P66" s="44">
        <f t="shared" si="17"/>
        <v>0</v>
      </c>
      <c r="Q66" s="34">
        <f t="shared" si="14"/>
        <v>0</v>
      </c>
    </row>
    <row r="67" spans="2:17" ht="12.75">
      <c r="B67" s="60"/>
      <c r="C67" s="35" t="s">
        <v>84</v>
      </c>
      <c r="D67" s="3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34"/>
    </row>
    <row r="68" spans="2:17" ht="12.75">
      <c r="B68" s="60" t="s">
        <v>287</v>
      </c>
      <c r="C68" s="32" t="s">
        <v>116</v>
      </c>
      <c r="D68" s="33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256"/>
    </row>
    <row r="69" spans="2:17" ht="12.75">
      <c r="B69" s="60" t="s">
        <v>288</v>
      </c>
      <c r="C69" s="178" t="s">
        <v>176</v>
      </c>
      <c r="D69" s="33" t="s">
        <v>42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89">
        <f>SUM(E69:P69)</f>
        <v>0</v>
      </c>
    </row>
    <row r="70" spans="2:17" ht="12.75">
      <c r="B70" s="60" t="s">
        <v>289</v>
      </c>
      <c r="C70" s="32" t="s">
        <v>44</v>
      </c>
      <c r="D70" s="33" t="s">
        <v>45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34">
        <f>SUM(E70:P70)</f>
        <v>0</v>
      </c>
    </row>
    <row r="71" spans="2:17" ht="12.75">
      <c r="B71" s="60"/>
      <c r="C71" s="35" t="s">
        <v>85</v>
      </c>
      <c r="D71" s="5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34"/>
    </row>
    <row r="72" spans="2:17" ht="12.75">
      <c r="B72" s="60" t="s">
        <v>309</v>
      </c>
      <c r="C72" s="32" t="s">
        <v>116</v>
      </c>
      <c r="D72" s="33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256"/>
    </row>
    <row r="73" spans="2:17" ht="12.75">
      <c r="B73" s="60" t="s">
        <v>310</v>
      </c>
      <c r="C73" s="178" t="s">
        <v>176</v>
      </c>
      <c r="D73" s="33" t="s">
        <v>42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89">
        <f>SUM(E73:P73)</f>
        <v>0</v>
      </c>
    </row>
    <row r="74" spans="2:17" ht="12.75">
      <c r="B74" s="60" t="s">
        <v>311</v>
      </c>
      <c r="C74" s="32" t="s">
        <v>44</v>
      </c>
      <c r="D74" s="33" t="s">
        <v>45</v>
      </c>
      <c r="E74" s="44">
        <f aca="true" t="shared" si="18" ref="E74:P74">E75+E76</f>
        <v>0</v>
      </c>
      <c r="F74" s="44">
        <f t="shared" si="18"/>
        <v>0</v>
      </c>
      <c r="G74" s="44">
        <f t="shared" si="18"/>
        <v>0</v>
      </c>
      <c r="H74" s="44">
        <f t="shared" si="18"/>
        <v>0</v>
      </c>
      <c r="I74" s="44">
        <f t="shared" si="18"/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>
        <f t="shared" si="18"/>
        <v>0</v>
      </c>
      <c r="P74" s="44">
        <f t="shared" si="18"/>
        <v>0</v>
      </c>
      <c r="Q74" s="34">
        <f>SUM(E74:P74)</f>
        <v>0</v>
      </c>
    </row>
    <row r="75" spans="2:17" ht="12.75">
      <c r="B75" s="60" t="s">
        <v>312</v>
      </c>
      <c r="C75" s="59" t="s">
        <v>182</v>
      </c>
      <c r="D75" s="33" t="s">
        <v>45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34">
        <f>SUM(E75:P75)</f>
        <v>0</v>
      </c>
    </row>
    <row r="76" spans="2:17" ht="12.75">
      <c r="B76" s="60" t="s">
        <v>313</v>
      </c>
      <c r="C76" s="59" t="s">
        <v>185</v>
      </c>
      <c r="D76" s="33" t="s">
        <v>45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34">
        <f>SUM(E76:P76)</f>
        <v>0</v>
      </c>
    </row>
    <row r="77" spans="2:17" ht="12.75">
      <c r="B77" s="60"/>
      <c r="C77" s="35" t="s">
        <v>189</v>
      </c>
      <c r="D77" s="3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34"/>
    </row>
    <row r="78" spans="2:17" ht="12.75">
      <c r="B78" s="60" t="s">
        <v>314</v>
      </c>
      <c r="C78" s="32" t="s">
        <v>116</v>
      </c>
      <c r="D78" s="33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256"/>
    </row>
    <row r="79" spans="2:17" ht="12.75">
      <c r="B79" s="60" t="s">
        <v>315</v>
      </c>
      <c r="C79" s="178" t="s">
        <v>176</v>
      </c>
      <c r="D79" s="33" t="s">
        <v>42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89">
        <f>SUM(E79:P79)</f>
        <v>0</v>
      </c>
    </row>
    <row r="80" spans="2:17" ht="12.75">
      <c r="B80" s="60" t="s">
        <v>316</v>
      </c>
      <c r="C80" s="54" t="s">
        <v>44</v>
      </c>
      <c r="D80" s="33" t="s">
        <v>45</v>
      </c>
      <c r="E80" s="44">
        <f aca="true" t="shared" si="19" ref="E80:P80">E81+E82</f>
        <v>0</v>
      </c>
      <c r="F80" s="44">
        <f t="shared" si="19"/>
        <v>0</v>
      </c>
      <c r="G80" s="44">
        <f t="shared" si="19"/>
        <v>0</v>
      </c>
      <c r="H80" s="44">
        <f t="shared" si="19"/>
        <v>0</v>
      </c>
      <c r="I80" s="44">
        <f t="shared" si="19"/>
        <v>0</v>
      </c>
      <c r="J80" s="44">
        <f t="shared" si="19"/>
        <v>0</v>
      </c>
      <c r="K80" s="44">
        <f t="shared" si="19"/>
        <v>0</v>
      </c>
      <c r="L80" s="44">
        <f t="shared" si="19"/>
        <v>0</v>
      </c>
      <c r="M80" s="44">
        <f t="shared" si="19"/>
        <v>0</v>
      </c>
      <c r="N80" s="44">
        <f t="shared" si="19"/>
        <v>0</v>
      </c>
      <c r="O80" s="44">
        <f t="shared" si="19"/>
        <v>0</v>
      </c>
      <c r="P80" s="44">
        <f t="shared" si="19"/>
        <v>0</v>
      </c>
      <c r="Q80" s="34">
        <f>SUM(E80:P80)</f>
        <v>0</v>
      </c>
    </row>
    <row r="81" spans="2:17" ht="12.75">
      <c r="B81" s="60" t="s">
        <v>317</v>
      </c>
      <c r="C81" s="263" t="s">
        <v>182</v>
      </c>
      <c r="D81" s="33" t="s">
        <v>45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34">
        <f>SUM(E81:P81)</f>
        <v>0</v>
      </c>
    </row>
    <row r="82" spans="2:17" ht="12.75">
      <c r="B82" s="60" t="s">
        <v>318</v>
      </c>
      <c r="C82" s="263" t="s">
        <v>185</v>
      </c>
      <c r="D82" s="33" t="s">
        <v>45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34">
        <f>SUM(E82:P82)</f>
        <v>0</v>
      </c>
    </row>
    <row r="83" spans="2:17" ht="12.75">
      <c r="B83" s="167"/>
      <c r="C83" s="264" t="s">
        <v>87</v>
      </c>
      <c r="D83" s="29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30"/>
    </row>
    <row r="84" spans="2:17" ht="12.75">
      <c r="B84" s="60" t="s">
        <v>319</v>
      </c>
      <c r="C84" s="32" t="s">
        <v>116</v>
      </c>
      <c r="D84" s="33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56"/>
    </row>
    <row r="85" spans="2:17" ht="12.75">
      <c r="B85" s="60" t="s">
        <v>320</v>
      </c>
      <c r="C85" s="178" t="s">
        <v>176</v>
      </c>
      <c r="D85" s="33" t="s">
        <v>42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89">
        <f>SUM(E85:P85)</f>
        <v>0</v>
      </c>
    </row>
    <row r="86" spans="2:17" ht="12.75">
      <c r="B86" s="60" t="s">
        <v>321</v>
      </c>
      <c r="C86" s="54" t="s">
        <v>44</v>
      </c>
      <c r="D86" s="33" t="s">
        <v>45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34">
        <f>SUM(E86:P86)</f>
        <v>0</v>
      </c>
    </row>
    <row r="87" spans="2:17" ht="12.75">
      <c r="B87" s="53" t="s">
        <v>48</v>
      </c>
      <c r="C87" s="61" t="s">
        <v>193</v>
      </c>
      <c r="D87" s="39" t="s">
        <v>45</v>
      </c>
      <c r="E87" s="40">
        <f aca="true" t="shared" si="20" ref="E87:P87">E48+E41</f>
        <v>0</v>
      </c>
      <c r="F87" s="40">
        <f t="shared" si="20"/>
        <v>0</v>
      </c>
      <c r="G87" s="40">
        <f t="shared" si="20"/>
        <v>0</v>
      </c>
      <c r="H87" s="40">
        <f t="shared" si="20"/>
        <v>0</v>
      </c>
      <c r="I87" s="40">
        <f t="shared" si="20"/>
        <v>0</v>
      </c>
      <c r="J87" s="40">
        <f t="shared" si="20"/>
        <v>0</v>
      </c>
      <c r="K87" s="40">
        <f t="shared" si="20"/>
        <v>0</v>
      </c>
      <c r="L87" s="40">
        <f t="shared" si="20"/>
        <v>0</v>
      </c>
      <c r="M87" s="40">
        <f t="shared" si="20"/>
        <v>0</v>
      </c>
      <c r="N87" s="40">
        <f t="shared" si="20"/>
        <v>0</v>
      </c>
      <c r="O87" s="40">
        <f t="shared" si="20"/>
        <v>0</v>
      </c>
      <c r="P87" s="40">
        <f t="shared" si="20"/>
        <v>0</v>
      </c>
      <c r="Q87" s="41">
        <f>SUM(E87:P87)</f>
        <v>0</v>
      </c>
    </row>
    <row r="88" spans="2:17" ht="12.75">
      <c r="B88" s="53" t="s">
        <v>49</v>
      </c>
      <c r="C88" s="24" t="s">
        <v>88</v>
      </c>
      <c r="D88" s="39" t="s">
        <v>45</v>
      </c>
      <c r="E88" s="103">
        <f>E91+E94</f>
        <v>0</v>
      </c>
      <c r="F88" s="103">
        <f aca="true" t="shared" si="21" ref="F88:P88">F91+F94</f>
        <v>0</v>
      </c>
      <c r="G88" s="103">
        <f t="shared" si="21"/>
        <v>0</v>
      </c>
      <c r="H88" s="103">
        <f t="shared" si="21"/>
        <v>0</v>
      </c>
      <c r="I88" s="103">
        <f t="shared" si="21"/>
        <v>0</v>
      </c>
      <c r="J88" s="103">
        <f t="shared" si="21"/>
        <v>0</v>
      </c>
      <c r="K88" s="103">
        <f t="shared" si="21"/>
        <v>0</v>
      </c>
      <c r="L88" s="103">
        <f t="shared" si="21"/>
        <v>0</v>
      </c>
      <c r="M88" s="103">
        <f t="shared" si="21"/>
        <v>0</v>
      </c>
      <c r="N88" s="103">
        <f t="shared" si="21"/>
        <v>0</v>
      </c>
      <c r="O88" s="103">
        <f t="shared" si="21"/>
        <v>0</v>
      </c>
      <c r="P88" s="103">
        <f t="shared" si="21"/>
        <v>0</v>
      </c>
      <c r="Q88" s="41">
        <f>SUM(E88:P88)</f>
        <v>0</v>
      </c>
    </row>
    <row r="89" spans="2:17" ht="12.75">
      <c r="B89" s="107" t="s">
        <v>50</v>
      </c>
      <c r="C89" s="108" t="s">
        <v>115</v>
      </c>
      <c r="D89" s="109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6"/>
    </row>
    <row r="90" spans="2:17" ht="12.75">
      <c r="B90" s="60" t="s">
        <v>190</v>
      </c>
      <c r="C90" s="110" t="s">
        <v>135</v>
      </c>
      <c r="D90" s="33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34"/>
    </row>
    <row r="91" spans="2:17" ht="12.75">
      <c r="B91" s="60" t="s">
        <v>191</v>
      </c>
      <c r="C91" s="110" t="s">
        <v>44</v>
      </c>
      <c r="D91" s="33" t="s">
        <v>45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34">
        <f>SUM(E91:P91)</f>
        <v>0</v>
      </c>
    </row>
    <row r="92" spans="2:17" ht="12.75">
      <c r="B92" s="60" t="s">
        <v>51</v>
      </c>
      <c r="C92" s="111" t="s">
        <v>117</v>
      </c>
      <c r="D92" s="3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104"/>
    </row>
    <row r="93" spans="2:17" ht="12.75">
      <c r="B93" s="60" t="s">
        <v>81</v>
      </c>
      <c r="C93" s="110" t="s">
        <v>118</v>
      </c>
      <c r="D93" s="33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34"/>
    </row>
    <row r="94" spans="2:17" ht="12.75">
      <c r="B94" s="112" t="s">
        <v>82</v>
      </c>
      <c r="C94" s="265" t="s">
        <v>44</v>
      </c>
      <c r="D94" s="56" t="s">
        <v>45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58">
        <f>SUM(E94:P94)</f>
        <v>0</v>
      </c>
    </row>
    <row r="95" spans="2:17" ht="12.75">
      <c r="B95" s="53" t="s">
        <v>52</v>
      </c>
      <c r="C95" s="61" t="s">
        <v>192</v>
      </c>
      <c r="D95" s="39" t="s">
        <v>45</v>
      </c>
      <c r="E95" s="40">
        <f>E87+E88</f>
        <v>0</v>
      </c>
      <c r="F95" s="40">
        <f aca="true" t="shared" si="22" ref="F95:P95">F87+F88</f>
        <v>0</v>
      </c>
      <c r="G95" s="40">
        <f t="shared" si="22"/>
        <v>0</v>
      </c>
      <c r="H95" s="40">
        <f t="shared" si="22"/>
        <v>0</v>
      </c>
      <c r="I95" s="40">
        <f t="shared" si="22"/>
        <v>0</v>
      </c>
      <c r="J95" s="40">
        <f t="shared" si="22"/>
        <v>0</v>
      </c>
      <c r="K95" s="40">
        <f t="shared" si="22"/>
        <v>0</v>
      </c>
      <c r="L95" s="40">
        <f t="shared" si="22"/>
        <v>0</v>
      </c>
      <c r="M95" s="40">
        <f t="shared" si="22"/>
        <v>0</v>
      </c>
      <c r="N95" s="40">
        <f t="shared" si="22"/>
        <v>0</v>
      </c>
      <c r="O95" s="40">
        <f t="shared" si="22"/>
        <v>0</v>
      </c>
      <c r="P95" s="40">
        <f t="shared" si="22"/>
        <v>0</v>
      </c>
      <c r="Q95" s="41">
        <f>SUM(E95:P95)</f>
        <v>0</v>
      </c>
    </row>
    <row r="96" spans="2:17" ht="13.5" thickBot="1">
      <c r="B96" s="62" t="s">
        <v>54</v>
      </c>
      <c r="C96" s="63" t="s">
        <v>89</v>
      </c>
      <c r="D96" s="64" t="s">
        <v>45</v>
      </c>
      <c r="E96" s="65">
        <f>E95+E13</f>
        <v>0</v>
      </c>
      <c r="F96" s="65">
        <f aca="true" t="shared" si="23" ref="F96:P96">F95+F13</f>
        <v>0</v>
      </c>
      <c r="G96" s="65">
        <f t="shared" si="23"/>
        <v>0</v>
      </c>
      <c r="H96" s="65">
        <f t="shared" si="23"/>
        <v>0</v>
      </c>
      <c r="I96" s="65">
        <f t="shared" si="23"/>
        <v>0</v>
      </c>
      <c r="J96" s="65">
        <f t="shared" si="23"/>
        <v>0</v>
      </c>
      <c r="K96" s="65">
        <f t="shared" si="23"/>
        <v>0</v>
      </c>
      <c r="L96" s="65">
        <f t="shared" si="23"/>
        <v>0</v>
      </c>
      <c r="M96" s="65">
        <f t="shared" si="23"/>
        <v>0</v>
      </c>
      <c r="N96" s="65">
        <f t="shared" si="23"/>
        <v>0</v>
      </c>
      <c r="O96" s="65">
        <f t="shared" si="23"/>
        <v>0</v>
      </c>
      <c r="P96" s="65">
        <f t="shared" si="23"/>
        <v>0</v>
      </c>
      <c r="Q96" s="66">
        <f>SUM(E96:P96)</f>
        <v>0</v>
      </c>
    </row>
    <row r="97" ht="13.5" thickTop="1"/>
    <row r="98" ht="12.75">
      <c r="B98" s="301" t="s">
        <v>214</v>
      </c>
    </row>
    <row r="99" ht="12.75">
      <c r="B99" s="302" t="s">
        <v>398</v>
      </c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380" t="str">
        <f>CONCATENATE("Табела ЕТ-4-8.2.3. ИСПОРУКА ЕЛЕКТРИЧНЕ ЕНЕРГИЈЕ - СНАБДЕВАЊЕ НА СЛОБОДНОМ ТРЖИШТУ - РЕАЛИЗАЦИЈА У"," ",'Poc.strana'!C25,". ГОДИНИ")</f>
        <v>Табела ЕТ-4-8.2.3. ИСПОРУКА ЕЛЕКТРИЧНЕ ЕНЕРГИЈЕ - СНАБДЕВАЊЕ НА СЛОБОДНОМ ТРЖИШТУ - РЕАЛИЗАЦИЈА У 2022. ГОДИНИ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100" t="s">
        <v>104</v>
      </c>
      <c r="C9" s="99"/>
      <c r="D9" s="97"/>
      <c r="E9" s="97"/>
      <c r="F9" s="398"/>
      <c r="G9" s="398"/>
      <c r="H9" s="97" t="s">
        <v>119</v>
      </c>
      <c r="I9" s="97"/>
      <c r="J9" s="97"/>
      <c r="K9" s="97"/>
      <c r="L9" s="97"/>
      <c r="M9" s="97"/>
      <c r="N9" s="97"/>
      <c r="O9" s="97"/>
      <c r="P9" s="97"/>
      <c r="Q9" s="98"/>
    </row>
    <row r="10" spans="2:17" ht="13.5" customHeight="1" thickTop="1">
      <c r="B10" s="392" t="s">
        <v>0</v>
      </c>
      <c r="C10" s="393" t="s">
        <v>25</v>
      </c>
      <c r="D10" s="397" t="s">
        <v>26</v>
      </c>
      <c r="E10" s="395" t="s">
        <v>27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2:17" ht="13.5" customHeight="1">
      <c r="B11" s="383"/>
      <c r="C11" s="394"/>
      <c r="D11" s="389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178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23" t="s">
        <v>129</v>
      </c>
      <c r="C13" s="24" t="s">
        <v>127</v>
      </c>
      <c r="D13" s="39" t="s">
        <v>45</v>
      </c>
      <c r="E13" s="40">
        <f aca="true" t="shared" si="0" ref="E13:P13">E19+E30</f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1">
        <f>SUM(E13:P13)</f>
        <v>0</v>
      </c>
    </row>
    <row r="14" spans="2:17" ht="12.75">
      <c r="B14" s="170" t="s">
        <v>14</v>
      </c>
      <c r="C14" s="164" t="s">
        <v>80</v>
      </c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2:17" ht="12.75">
      <c r="B15" s="167" t="s">
        <v>271</v>
      </c>
      <c r="C15" s="42" t="s">
        <v>116</v>
      </c>
      <c r="D15" s="29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</row>
    <row r="16" spans="2:17" ht="12.75">
      <c r="B16" s="31" t="s">
        <v>272</v>
      </c>
      <c r="C16" s="259" t="s">
        <v>173</v>
      </c>
      <c r="D16" s="260" t="s">
        <v>42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2">
        <f>SUM(E16:P16)</f>
        <v>0</v>
      </c>
    </row>
    <row r="17" spans="2:17" ht="12.75">
      <c r="B17" s="31" t="s">
        <v>273</v>
      </c>
      <c r="C17" s="178" t="s">
        <v>176</v>
      </c>
      <c r="D17" s="179" t="s">
        <v>42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89">
        <f>SUM(E17:P17)</f>
        <v>0</v>
      </c>
    </row>
    <row r="18" spans="2:17" ht="12.75">
      <c r="B18" s="31" t="s">
        <v>274</v>
      </c>
      <c r="C18" s="178" t="s">
        <v>43</v>
      </c>
      <c r="D18" s="179" t="s">
        <v>42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89">
        <f>SUM(E18:P18)</f>
        <v>0</v>
      </c>
    </row>
    <row r="19" spans="2:17" ht="12.75">
      <c r="B19" s="31" t="s">
        <v>322</v>
      </c>
      <c r="C19" s="32" t="s">
        <v>44</v>
      </c>
      <c r="D19" s="33" t="s">
        <v>45</v>
      </c>
      <c r="E19" s="44">
        <f aca="true" t="shared" si="1" ref="E19:P19">E20+E21</f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0</v>
      </c>
      <c r="O19" s="44">
        <f t="shared" si="1"/>
        <v>0</v>
      </c>
      <c r="P19" s="44">
        <f t="shared" si="1"/>
        <v>0</v>
      </c>
      <c r="Q19" s="34">
        <f aca="true" t="shared" si="2" ref="Q19:Q24">SUM(E19:P19)</f>
        <v>0</v>
      </c>
    </row>
    <row r="20" spans="2:17" ht="12.75">
      <c r="B20" s="31" t="s">
        <v>275</v>
      </c>
      <c r="C20" s="35" t="s">
        <v>105</v>
      </c>
      <c r="D20" s="33" t="s">
        <v>45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4">
        <f t="shared" si="2"/>
        <v>0</v>
      </c>
    </row>
    <row r="21" spans="2:17" ht="12.75">
      <c r="B21" s="31" t="s">
        <v>276</v>
      </c>
      <c r="C21" s="35" t="s">
        <v>106</v>
      </c>
      <c r="D21" s="33" t="s">
        <v>45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34">
        <f t="shared" si="2"/>
        <v>0</v>
      </c>
    </row>
    <row r="22" spans="2:17" ht="12.75">
      <c r="B22" s="31" t="s">
        <v>277</v>
      </c>
      <c r="C22" s="59" t="s">
        <v>98</v>
      </c>
      <c r="D22" s="33" t="s">
        <v>46</v>
      </c>
      <c r="E22" s="90">
        <f aca="true" t="shared" si="3" ref="E22:P22">+E23+E24</f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 t="shared" si="3"/>
        <v>0</v>
      </c>
      <c r="O22" s="90">
        <f t="shared" si="3"/>
        <v>0</v>
      </c>
      <c r="P22" s="90">
        <f t="shared" si="3"/>
        <v>0</v>
      </c>
      <c r="Q22" s="34">
        <f t="shared" si="2"/>
        <v>0</v>
      </c>
    </row>
    <row r="23" spans="2:17" ht="12.75">
      <c r="B23" s="31" t="s">
        <v>278</v>
      </c>
      <c r="C23" s="59" t="s">
        <v>101</v>
      </c>
      <c r="D23" s="33" t="s">
        <v>46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34">
        <f t="shared" si="2"/>
        <v>0</v>
      </c>
    </row>
    <row r="24" spans="2:17" ht="12.75">
      <c r="B24" s="31" t="s">
        <v>279</v>
      </c>
      <c r="C24" s="32" t="s">
        <v>102</v>
      </c>
      <c r="D24" s="33" t="s">
        <v>46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34">
        <f t="shared" si="2"/>
        <v>0</v>
      </c>
    </row>
    <row r="25" spans="2:17" ht="12.75">
      <c r="B25" s="31" t="s">
        <v>15</v>
      </c>
      <c r="C25" s="32" t="s">
        <v>128</v>
      </c>
      <c r="D25" s="5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34"/>
    </row>
    <row r="26" spans="2:17" ht="12.75">
      <c r="B26" s="167" t="s">
        <v>130</v>
      </c>
      <c r="C26" s="42" t="s">
        <v>116</v>
      </c>
      <c r="D26" s="29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</row>
    <row r="27" spans="2:17" ht="12.75">
      <c r="B27" s="31" t="s">
        <v>131</v>
      </c>
      <c r="C27" s="259" t="s">
        <v>173</v>
      </c>
      <c r="D27" s="260" t="s">
        <v>42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2">
        <f>SUM(E27:P27)</f>
        <v>0</v>
      </c>
    </row>
    <row r="28" spans="2:17" ht="12.75">
      <c r="B28" s="31" t="s">
        <v>174</v>
      </c>
      <c r="C28" s="178" t="s">
        <v>176</v>
      </c>
      <c r="D28" s="179" t="s">
        <v>42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89">
        <f>SUM(E28:P28)</f>
        <v>0</v>
      </c>
    </row>
    <row r="29" spans="2:17" ht="12.75">
      <c r="B29" s="31" t="s">
        <v>280</v>
      </c>
      <c r="C29" s="178" t="s">
        <v>43</v>
      </c>
      <c r="D29" s="179" t="s">
        <v>42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89">
        <f>SUM(E29:P29)</f>
        <v>0</v>
      </c>
    </row>
    <row r="30" spans="2:17" ht="12.75">
      <c r="B30" s="31" t="s">
        <v>281</v>
      </c>
      <c r="C30" s="32" t="s">
        <v>44</v>
      </c>
      <c r="D30" s="33" t="s">
        <v>45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282</v>
      </c>
      <c r="C31" s="35" t="s">
        <v>105</v>
      </c>
      <c r="D31" s="33" t="s">
        <v>45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34">
        <f t="shared" si="5"/>
        <v>0</v>
      </c>
    </row>
    <row r="32" spans="2:17" ht="12.75">
      <c r="B32" s="31" t="s">
        <v>283</v>
      </c>
      <c r="C32" s="35" t="s">
        <v>106</v>
      </c>
      <c r="D32" s="33" t="s">
        <v>45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34">
        <f t="shared" si="5"/>
        <v>0</v>
      </c>
    </row>
    <row r="33" spans="2:17" ht="12.75">
      <c r="B33" s="31" t="s">
        <v>284</v>
      </c>
      <c r="C33" s="59" t="s">
        <v>98</v>
      </c>
      <c r="D33" s="33" t="s">
        <v>46</v>
      </c>
      <c r="E33" s="91">
        <f aca="true" t="shared" si="6" ref="E33:P33">E34+E35</f>
        <v>0</v>
      </c>
      <c r="F33" s="91">
        <f t="shared" si="6"/>
        <v>0</v>
      </c>
      <c r="G33" s="91">
        <f t="shared" si="6"/>
        <v>0</v>
      </c>
      <c r="H33" s="91">
        <f t="shared" si="6"/>
        <v>0</v>
      </c>
      <c r="I33" s="91">
        <f t="shared" si="6"/>
        <v>0</v>
      </c>
      <c r="J33" s="91">
        <f t="shared" si="6"/>
        <v>0</v>
      </c>
      <c r="K33" s="91">
        <f t="shared" si="6"/>
        <v>0</v>
      </c>
      <c r="L33" s="91">
        <f t="shared" si="6"/>
        <v>0</v>
      </c>
      <c r="M33" s="91">
        <f t="shared" si="6"/>
        <v>0</v>
      </c>
      <c r="N33" s="91">
        <f t="shared" si="6"/>
        <v>0</v>
      </c>
      <c r="O33" s="91">
        <f t="shared" si="6"/>
        <v>0</v>
      </c>
      <c r="P33" s="91">
        <f t="shared" si="6"/>
        <v>0</v>
      </c>
      <c r="Q33" s="34">
        <f t="shared" si="5"/>
        <v>0</v>
      </c>
    </row>
    <row r="34" spans="2:17" ht="12.75">
      <c r="B34" s="19" t="s">
        <v>285</v>
      </c>
      <c r="C34" s="59" t="s">
        <v>101</v>
      </c>
      <c r="D34" s="33" t="s">
        <v>46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34">
        <f t="shared" si="5"/>
        <v>0</v>
      </c>
    </row>
    <row r="35" spans="2:17" ht="12.75">
      <c r="B35" s="55" t="s">
        <v>286</v>
      </c>
      <c r="C35" s="72" t="s">
        <v>102</v>
      </c>
      <c r="D35" s="56" t="s">
        <v>46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8">
        <f t="shared" si="5"/>
        <v>0</v>
      </c>
    </row>
    <row r="36" spans="2:17" ht="12.75">
      <c r="B36" s="23" t="s">
        <v>16</v>
      </c>
      <c r="C36" s="24" t="s">
        <v>247</v>
      </c>
      <c r="D36" s="2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2:17" ht="12.75">
      <c r="B37" s="107" t="s">
        <v>17</v>
      </c>
      <c r="C37" s="164" t="s">
        <v>116</v>
      </c>
      <c r="D37" s="109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5"/>
    </row>
    <row r="38" spans="2:17" ht="12.75">
      <c r="B38" s="28" t="s">
        <v>133</v>
      </c>
      <c r="C38" s="259" t="s">
        <v>173</v>
      </c>
      <c r="D38" s="260" t="s">
        <v>42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>
        <f>SUM(E38:P38)</f>
        <v>0</v>
      </c>
    </row>
    <row r="39" spans="2:17" ht="12.75">
      <c r="B39" s="31" t="s">
        <v>134</v>
      </c>
      <c r="C39" s="178" t="s">
        <v>176</v>
      </c>
      <c r="D39" s="179" t="s">
        <v>42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89">
        <f>SUM(E39:P39)</f>
        <v>0</v>
      </c>
    </row>
    <row r="40" spans="2:17" ht="12.75">
      <c r="B40" s="31" t="s">
        <v>175</v>
      </c>
      <c r="C40" s="178" t="s">
        <v>43</v>
      </c>
      <c r="D40" s="179" t="s">
        <v>42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89">
        <f>SUM(E40:P40)</f>
        <v>0</v>
      </c>
    </row>
    <row r="41" spans="2:17" ht="12.75">
      <c r="B41" s="31" t="s">
        <v>290</v>
      </c>
      <c r="C41" s="32" t="s">
        <v>44</v>
      </c>
      <c r="D41" s="33" t="s">
        <v>45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6">SUM(E41:P41)</f>
        <v>0</v>
      </c>
    </row>
    <row r="42" spans="2:17" ht="12.75">
      <c r="B42" s="31" t="s">
        <v>291</v>
      </c>
      <c r="C42" s="35" t="s">
        <v>105</v>
      </c>
      <c r="D42" s="33" t="s">
        <v>45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34">
        <f t="shared" si="8"/>
        <v>0</v>
      </c>
    </row>
    <row r="43" spans="2:17" ht="12.75">
      <c r="B43" s="31" t="s">
        <v>292</v>
      </c>
      <c r="C43" s="35" t="s">
        <v>106</v>
      </c>
      <c r="D43" s="33" t="s">
        <v>45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34">
        <f t="shared" si="8"/>
        <v>0</v>
      </c>
    </row>
    <row r="44" spans="2:17" ht="12.75">
      <c r="B44" s="31" t="s">
        <v>293</v>
      </c>
      <c r="C44" s="59" t="s">
        <v>98</v>
      </c>
      <c r="D44" s="33" t="s">
        <v>46</v>
      </c>
      <c r="E44" s="91">
        <f aca="true" t="shared" si="9" ref="E44:P44">E45+E46</f>
        <v>0</v>
      </c>
      <c r="F44" s="91">
        <f t="shared" si="9"/>
        <v>0</v>
      </c>
      <c r="G44" s="91">
        <f t="shared" si="9"/>
        <v>0</v>
      </c>
      <c r="H44" s="91">
        <f t="shared" si="9"/>
        <v>0</v>
      </c>
      <c r="I44" s="91">
        <f t="shared" si="9"/>
        <v>0</v>
      </c>
      <c r="J44" s="91">
        <f t="shared" si="9"/>
        <v>0</v>
      </c>
      <c r="K44" s="91">
        <f t="shared" si="9"/>
        <v>0</v>
      </c>
      <c r="L44" s="91">
        <f t="shared" si="9"/>
        <v>0</v>
      </c>
      <c r="M44" s="91">
        <f t="shared" si="9"/>
        <v>0</v>
      </c>
      <c r="N44" s="91">
        <f t="shared" si="9"/>
        <v>0</v>
      </c>
      <c r="O44" s="91">
        <f t="shared" si="9"/>
        <v>0</v>
      </c>
      <c r="P44" s="91">
        <f t="shared" si="9"/>
        <v>0</v>
      </c>
      <c r="Q44" s="34">
        <f t="shared" si="8"/>
        <v>0</v>
      </c>
    </row>
    <row r="45" spans="2:17" ht="12.75">
      <c r="B45" s="19" t="s">
        <v>294</v>
      </c>
      <c r="C45" s="59" t="s">
        <v>101</v>
      </c>
      <c r="D45" s="33" t="s">
        <v>46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34">
        <f t="shared" si="8"/>
        <v>0</v>
      </c>
    </row>
    <row r="46" spans="2:17" ht="12.75">
      <c r="B46" s="55" t="s">
        <v>295</v>
      </c>
      <c r="C46" s="72" t="s">
        <v>102</v>
      </c>
      <c r="D46" s="56" t="s">
        <v>46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58">
        <f t="shared" si="8"/>
        <v>0</v>
      </c>
    </row>
    <row r="47" spans="2:17" ht="12.75">
      <c r="B47" s="92"/>
      <c r="C47" s="72" t="s">
        <v>179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2:17" ht="12.75">
      <c r="B48" s="23" t="s">
        <v>19</v>
      </c>
      <c r="C48" s="24" t="s">
        <v>83</v>
      </c>
      <c r="D48" s="39" t="s">
        <v>45</v>
      </c>
      <c r="E48" s="40">
        <f>E49+E66</f>
        <v>0</v>
      </c>
      <c r="F48" s="40">
        <f aca="true" t="shared" si="10" ref="F48:P48">F49+F66</f>
        <v>0</v>
      </c>
      <c r="G48" s="40">
        <f t="shared" si="10"/>
        <v>0</v>
      </c>
      <c r="H48" s="40">
        <f t="shared" si="10"/>
        <v>0</v>
      </c>
      <c r="I48" s="40">
        <f t="shared" si="10"/>
        <v>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 t="shared" si="10"/>
        <v>0</v>
      </c>
      <c r="N48" s="40">
        <f t="shared" si="10"/>
        <v>0</v>
      </c>
      <c r="O48" s="40">
        <f t="shared" si="10"/>
        <v>0</v>
      </c>
      <c r="P48" s="40">
        <f t="shared" si="10"/>
        <v>0</v>
      </c>
      <c r="Q48" s="41">
        <f>SUM(E48:P48)</f>
        <v>0</v>
      </c>
    </row>
    <row r="49" spans="2:17" ht="12.75">
      <c r="B49" s="28" t="s">
        <v>20</v>
      </c>
      <c r="C49" s="42" t="s">
        <v>248</v>
      </c>
      <c r="D49" s="29" t="s">
        <v>45</v>
      </c>
      <c r="E49" s="43">
        <f aca="true" t="shared" si="11" ref="E49:P49">E53+E59</f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30">
        <f>SUM(E49:P49)</f>
        <v>0</v>
      </c>
    </row>
    <row r="50" spans="2:17" ht="12.75">
      <c r="B50" s="31"/>
      <c r="C50" s="35" t="s">
        <v>84</v>
      </c>
      <c r="D50" s="5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4"/>
    </row>
    <row r="51" spans="2:17" ht="12.75">
      <c r="B51" s="31" t="s">
        <v>296</v>
      </c>
      <c r="C51" s="32" t="s">
        <v>116</v>
      </c>
      <c r="D51" s="3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256"/>
    </row>
    <row r="52" spans="2:17" ht="12.75">
      <c r="B52" s="31" t="s">
        <v>323</v>
      </c>
      <c r="C52" s="178" t="s">
        <v>176</v>
      </c>
      <c r="D52" s="33" t="s">
        <v>42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89">
        <f>SUM(E52:P52)</f>
        <v>0</v>
      </c>
    </row>
    <row r="53" spans="2:17" ht="12.75">
      <c r="B53" s="31" t="s">
        <v>297</v>
      </c>
      <c r="C53" s="32" t="s">
        <v>44</v>
      </c>
      <c r="D53" s="33" t="s">
        <v>45</v>
      </c>
      <c r="E53" s="44">
        <f>E54+E55</f>
        <v>0</v>
      </c>
      <c r="F53" s="44">
        <f aca="true" t="shared" si="12" ref="F53:P53">F54+F55</f>
        <v>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 t="shared" si="12"/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 t="shared" si="12"/>
        <v>0</v>
      </c>
      <c r="Q53" s="34">
        <f>SUM(E53:P53)</f>
        <v>0</v>
      </c>
    </row>
    <row r="54" spans="2:17" ht="12.75">
      <c r="B54" s="31" t="s">
        <v>298</v>
      </c>
      <c r="C54" s="59" t="s">
        <v>181</v>
      </c>
      <c r="D54" s="33" t="s">
        <v>45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34">
        <f>SUM(E54:P54)</f>
        <v>0</v>
      </c>
    </row>
    <row r="55" spans="2:17" ht="12.75">
      <c r="B55" s="60" t="s">
        <v>299</v>
      </c>
      <c r="C55" s="59" t="s">
        <v>180</v>
      </c>
      <c r="D55" s="33" t="s">
        <v>45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34">
        <f>SUM(E55:P55)</f>
        <v>0</v>
      </c>
    </row>
    <row r="56" spans="2:17" ht="12.75">
      <c r="B56" s="60"/>
      <c r="C56" s="35" t="s">
        <v>85</v>
      </c>
      <c r="D56" s="5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34"/>
    </row>
    <row r="57" spans="2:17" ht="12.75">
      <c r="B57" s="60" t="s">
        <v>300</v>
      </c>
      <c r="C57" s="32" t="s">
        <v>116</v>
      </c>
      <c r="D57" s="33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256"/>
    </row>
    <row r="58" spans="2:17" ht="12.75">
      <c r="B58" s="60" t="s">
        <v>301</v>
      </c>
      <c r="C58" s="178" t="s">
        <v>176</v>
      </c>
      <c r="D58" s="33" t="s">
        <v>42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89">
        <f>SUM(E58:P58)</f>
        <v>0</v>
      </c>
    </row>
    <row r="59" spans="2:17" ht="12.75">
      <c r="B59" s="60" t="s">
        <v>302</v>
      </c>
      <c r="C59" s="32" t="s">
        <v>44</v>
      </c>
      <c r="D59" s="33" t="s">
        <v>45</v>
      </c>
      <c r="E59" s="44">
        <f>E60+E63</f>
        <v>0</v>
      </c>
      <c r="F59" s="44">
        <f aca="true" t="shared" si="13" ref="F59:P59">F60+F63</f>
        <v>0</v>
      </c>
      <c r="G59" s="44">
        <f t="shared" si="13"/>
        <v>0</v>
      </c>
      <c r="H59" s="44">
        <f t="shared" si="13"/>
        <v>0</v>
      </c>
      <c r="I59" s="44">
        <f t="shared" si="13"/>
        <v>0</v>
      </c>
      <c r="J59" s="44">
        <f t="shared" si="13"/>
        <v>0</v>
      </c>
      <c r="K59" s="44">
        <f t="shared" si="13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34">
        <f aca="true" t="shared" si="14" ref="Q59:Q66">SUM(E59:P59)</f>
        <v>0</v>
      </c>
    </row>
    <row r="60" spans="2:17" ht="12.75">
      <c r="B60" s="60" t="s">
        <v>303</v>
      </c>
      <c r="C60" s="59" t="s">
        <v>182</v>
      </c>
      <c r="D60" s="33" t="s">
        <v>45</v>
      </c>
      <c r="E60" s="44">
        <f aca="true" t="shared" si="15" ref="E60:P60">E61+E62</f>
        <v>0</v>
      </c>
      <c r="F60" s="44">
        <f t="shared" si="15"/>
        <v>0</v>
      </c>
      <c r="G60" s="44">
        <f t="shared" si="15"/>
        <v>0</v>
      </c>
      <c r="H60" s="44">
        <f t="shared" si="15"/>
        <v>0</v>
      </c>
      <c r="I60" s="44">
        <f t="shared" si="15"/>
        <v>0</v>
      </c>
      <c r="J60" s="44">
        <f t="shared" si="15"/>
        <v>0</v>
      </c>
      <c r="K60" s="44">
        <f t="shared" si="15"/>
        <v>0</v>
      </c>
      <c r="L60" s="44">
        <f t="shared" si="15"/>
        <v>0</v>
      </c>
      <c r="M60" s="44">
        <f t="shared" si="15"/>
        <v>0</v>
      </c>
      <c r="N60" s="44">
        <f t="shared" si="15"/>
        <v>0</v>
      </c>
      <c r="O60" s="44">
        <f t="shared" si="15"/>
        <v>0</v>
      </c>
      <c r="P60" s="44">
        <f t="shared" si="15"/>
        <v>0</v>
      </c>
      <c r="Q60" s="34">
        <f t="shared" si="14"/>
        <v>0</v>
      </c>
    </row>
    <row r="61" spans="2:17" ht="12.75">
      <c r="B61" s="60" t="s">
        <v>304</v>
      </c>
      <c r="C61" s="59" t="s">
        <v>183</v>
      </c>
      <c r="D61" s="33" t="s">
        <v>45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34">
        <f t="shared" si="14"/>
        <v>0</v>
      </c>
    </row>
    <row r="62" spans="2:17" ht="12.75">
      <c r="B62" s="60" t="s">
        <v>305</v>
      </c>
      <c r="C62" s="59" t="s">
        <v>184</v>
      </c>
      <c r="D62" s="33" t="s">
        <v>45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34">
        <f t="shared" si="14"/>
        <v>0</v>
      </c>
    </row>
    <row r="63" spans="2:17" ht="12.75">
      <c r="B63" s="60" t="s">
        <v>307</v>
      </c>
      <c r="C63" s="59" t="s">
        <v>185</v>
      </c>
      <c r="D63" s="33" t="s">
        <v>45</v>
      </c>
      <c r="E63" s="44">
        <f aca="true" t="shared" si="16" ref="E63:P63">E64+E65</f>
        <v>0</v>
      </c>
      <c r="F63" s="44">
        <f t="shared" si="16"/>
        <v>0</v>
      </c>
      <c r="G63" s="44">
        <f t="shared" si="16"/>
        <v>0</v>
      </c>
      <c r="H63" s="44">
        <f t="shared" si="16"/>
        <v>0</v>
      </c>
      <c r="I63" s="44">
        <f t="shared" si="16"/>
        <v>0</v>
      </c>
      <c r="J63" s="44">
        <f t="shared" si="16"/>
        <v>0</v>
      </c>
      <c r="K63" s="44">
        <f t="shared" si="16"/>
        <v>0</v>
      </c>
      <c r="L63" s="44">
        <f t="shared" si="16"/>
        <v>0</v>
      </c>
      <c r="M63" s="44">
        <f t="shared" si="16"/>
        <v>0</v>
      </c>
      <c r="N63" s="44">
        <f t="shared" si="16"/>
        <v>0</v>
      </c>
      <c r="O63" s="44">
        <f t="shared" si="16"/>
        <v>0</v>
      </c>
      <c r="P63" s="44">
        <f t="shared" si="16"/>
        <v>0</v>
      </c>
      <c r="Q63" s="34">
        <f t="shared" si="14"/>
        <v>0</v>
      </c>
    </row>
    <row r="64" spans="2:17" ht="12.75">
      <c r="B64" s="60" t="s">
        <v>308</v>
      </c>
      <c r="C64" s="59" t="s">
        <v>183</v>
      </c>
      <c r="D64" s="33" t="s">
        <v>45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34">
        <f t="shared" si="14"/>
        <v>0</v>
      </c>
    </row>
    <row r="65" spans="2:17" ht="12.75">
      <c r="B65" s="60" t="s">
        <v>306</v>
      </c>
      <c r="C65" s="59" t="s">
        <v>184</v>
      </c>
      <c r="D65" s="33" t="s">
        <v>45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34">
        <f t="shared" si="14"/>
        <v>0</v>
      </c>
    </row>
    <row r="66" spans="2:17" ht="12.75">
      <c r="B66" s="60" t="s">
        <v>21</v>
      </c>
      <c r="C66" s="32" t="s">
        <v>86</v>
      </c>
      <c r="D66" s="33" t="s">
        <v>45</v>
      </c>
      <c r="E66" s="44">
        <f>E70+E74+E80+E86</f>
        <v>0</v>
      </c>
      <c r="F66" s="44">
        <f aca="true" t="shared" si="17" ref="F66:P66">F70+F74+F80+F86</f>
        <v>0</v>
      </c>
      <c r="G66" s="44">
        <f t="shared" si="17"/>
        <v>0</v>
      </c>
      <c r="H66" s="44">
        <f t="shared" si="17"/>
        <v>0</v>
      </c>
      <c r="I66" s="44">
        <f t="shared" si="17"/>
        <v>0</v>
      </c>
      <c r="J66" s="44">
        <f t="shared" si="17"/>
        <v>0</v>
      </c>
      <c r="K66" s="44">
        <f t="shared" si="17"/>
        <v>0</v>
      </c>
      <c r="L66" s="44">
        <f t="shared" si="17"/>
        <v>0</v>
      </c>
      <c r="M66" s="44">
        <f t="shared" si="17"/>
        <v>0</v>
      </c>
      <c r="N66" s="44">
        <f t="shared" si="17"/>
        <v>0</v>
      </c>
      <c r="O66" s="44">
        <f>O70+O74+O80+O86</f>
        <v>0</v>
      </c>
      <c r="P66" s="44">
        <f t="shared" si="17"/>
        <v>0</v>
      </c>
      <c r="Q66" s="34">
        <f t="shared" si="14"/>
        <v>0</v>
      </c>
    </row>
    <row r="67" spans="2:17" ht="12.75">
      <c r="B67" s="60"/>
      <c r="C67" s="35" t="s">
        <v>84</v>
      </c>
      <c r="D67" s="3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34"/>
    </row>
    <row r="68" spans="2:17" ht="12.75">
      <c r="B68" s="60" t="s">
        <v>287</v>
      </c>
      <c r="C68" s="32" t="s">
        <v>116</v>
      </c>
      <c r="D68" s="33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256"/>
    </row>
    <row r="69" spans="2:17" ht="12.75">
      <c r="B69" s="60" t="s">
        <v>288</v>
      </c>
      <c r="C69" s="178" t="s">
        <v>176</v>
      </c>
      <c r="D69" s="33" t="s">
        <v>42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89">
        <f>SUM(E69:P69)</f>
        <v>0</v>
      </c>
    </row>
    <row r="70" spans="2:17" ht="12.75">
      <c r="B70" s="60" t="s">
        <v>289</v>
      </c>
      <c r="C70" s="32" t="s">
        <v>44</v>
      </c>
      <c r="D70" s="33" t="s">
        <v>45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34">
        <f>SUM(E70:P70)</f>
        <v>0</v>
      </c>
    </row>
    <row r="71" spans="2:17" ht="12.75">
      <c r="B71" s="60"/>
      <c r="C71" s="35" t="s">
        <v>85</v>
      </c>
      <c r="D71" s="5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34"/>
    </row>
    <row r="72" spans="2:17" ht="12.75">
      <c r="B72" s="60" t="s">
        <v>309</v>
      </c>
      <c r="C72" s="32" t="s">
        <v>116</v>
      </c>
      <c r="D72" s="33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256"/>
    </row>
    <row r="73" spans="2:17" ht="12.75">
      <c r="B73" s="60" t="s">
        <v>310</v>
      </c>
      <c r="C73" s="178" t="s">
        <v>176</v>
      </c>
      <c r="D73" s="33" t="s">
        <v>42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89">
        <f>SUM(E73:P73)</f>
        <v>0</v>
      </c>
    </row>
    <row r="74" spans="2:17" ht="12.75">
      <c r="B74" s="60" t="s">
        <v>311</v>
      </c>
      <c r="C74" s="32" t="s">
        <v>44</v>
      </c>
      <c r="D74" s="33" t="s">
        <v>45</v>
      </c>
      <c r="E74" s="44">
        <f aca="true" t="shared" si="18" ref="E74:P74">E75+E76</f>
        <v>0</v>
      </c>
      <c r="F74" s="44">
        <f t="shared" si="18"/>
        <v>0</v>
      </c>
      <c r="G74" s="44">
        <f t="shared" si="18"/>
        <v>0</v>
      </c>
      <c r="H74" s="44">
        <f t="shared" si="18"/>
        <v>0</v>
      </c>
      <c r="I74" s="44">
        <f t="shared" si="18"/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>
        <f t="shared" si="18"/>
        <v>0</v>
      </c>
      <c r="P74" s="44">
        <f t="shared" si="18"/>
        <v>0</v>
      </c>
      <c r="Q74" s="34">
        <f>SUM(E74:P74)</f>
        <v>0</v>
      </c>
    </row>
    <row r="75" spans="2:17" ht="12.75">
      <c r="B75" s="60" t="s">
        <v>312</v>
      </c>
      <c r="C75" s="59" t="s">
        <v>182</v>
      </c>
      <c r="D75" s="33" t="s">
        <v>45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34">
        <f>SUM(E75:P75)</f>
        <v>0</v>
      </c>
    </row>
    <row r="76" spans="2:17" ht="12.75">
      <c r="B76" s="60" t="s">
        <v>313</v>
      </c>
      <c r="C76" s="59" t="s">
        <v>185</v>
      </c>
      <c r="D76" s="33" t="s">
        <v>45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34">
        <f>SUM(E76:P76)</f>
        <v>0</v>
      </c>
    </row>
    <row r="77" spans="2:17" ht="12.75">
      <c r="B77" s="60"/>
      <c r="C77" s="35" t="s">
        <v>189</v>
      </c>
      <c r="D77" s="3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34"/>
    </row>
    <row r="78" spans="2:17" ht="12.75">
      <c r="B78" s="60" t="s">
        <v>314</v>
      </c>
      <c r="C78" s="32" t="s">
        <v>116</v>
      </c>
      <c r="D78" s="33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256"/>
    </row>
    <row r="79" spans="2:17" ht="12.75">
      <c r="B79" s="60" t="s">
        <v>315</v>
      </c>
      <c r="C79" s="178" t="s">
        <v>176</v>
      </c>
      <c r="D79" s="33" t="s">
        <v>42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89">
        <f>SUM(E79:P79)</f>
        <v>0</v>
      </c>
    </row>
    <row r="80" spans="2:17" ht="12.75">
      <c r="B80" s="60" t="s">
        <v>316</v>
      </c>
      <c r="C80" s="54" t="s">
        <v>44</v>
      </c>
      <c r="D80" s="33" t="s">
        <v>45</v>
      </c>
      <c r="E80" s="44">
        <f aca="true" t="shared" si="19" ref="E80:P80">E81+E82</f>
        <v>0</v>
      </c>
      <c r="F80" s="44">
        <f t="shared" si="19"/>
        <v>0</v>
      </c>
      <c r="G80" s="44">
        <f t="shared" si="19"/>
        <v>0</v>
      </c>
      <c r="H80" s="44">
        <f t="shared" si="19"/>
        <v>0</v>
      </c>
      <c r="I80" s="44">
        <f t="shared" si="19"/>
        <v>0</v>
      </c>
      <c r="J80" s="44">
        <f t="shared" si="19"/>
        <v>0</v>
      </c>
      <c r="K80" s="44">
        <f t="shared" si="19"/>
        <v>0</v>
      </c>
      <c r="L80" s="44">
        <f t="shared" si="19"/>
        <v>0</v>
      </c>
      <c r="M80" s="44">
        <f t="shared" si="19"/>
        <v>0</v>
      </c>
      <c r="N80" s="44">
        <f t="shared" si="19"/>
        <v>0</v>
      </c>
      <c r="O80" s="44">
        <f t="shared" si="19"/>
        <v>0</v>
      </c>
      <c r="P80" s="44">
        <f t="shared" si="19"/>
        <v>0</v>
      </c>
      <c r="Q80" s="34">
        <f>SUM(E80:P80)</f>
        <v>0</v>
      </c>
    </row>
    <row r="81" spans="2:17" ht="12.75">
      <c r="B81" s="60" t="s">
        <v>317</v>
      </c>
      <c r="C81" s="263" t="s">
        <v>182</v>
      </c>
      <c r="D81" s="33" t="s">
        <v>45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34">
        <f>SUM(E81:P81)</f>
        <v>0</v>
      </c>
    </row>
    <row r="82" spans="2:17" ht="12.75">
      <c r="B82" s="60" t="s">
        <v>318</v>
      </c>
      <c r="C82" s="263" t="s">
        <v>185</v>
      </c>
      <c r="D82" s="33" t="s">
        <v>45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34">
        <f>SUM(E82:P82)</f>
        <v>0</v>
      </c>
    </row>
    <row r="83" spans="2:17" ht="12.75">
      <c r="B83" s="167"/>
      <c r="C83" s="264" t="s">
        <v>87</v>
      </c>
      <c r="D83" s="29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30"/>
    </row>
    <row r="84" spans="2:17" ht="12.75">
      <c r="B84" s="60" t="s">
        <v>319</v>
      </c>
      <c r="C84" s="32" t="s">
        <v>116</v>
      </c>
      <c r="D84" s="33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56"/>
    </row>
    <row r="85" spans="2:17" ht="12.75">
      <c r="B85" s="60" t="s">
        <v>320</v>
      </c>
      <c r="C85" s="178" t="s">
        <v>176</v>
      </c>
      <c r="D85" s="33" t="s">
        <v>42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89">
        <f>SUM(E85:P85)</f>
        <v>0</v>
      </c>
    </row>
    <row r="86" spans="2:17" ht="12.75">
      <c r="B86" s="60" t="s">
        <v>321</v>
      </c>
      <c r="C86" s="54" t="s">
        <v>44</v>
      </c>
      <c r="D86" s="33" t="s">
        <v>45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34">
        <f>SUM(E86:P86)</f>
        <v>0</v>
      </c>
    </row>
    <row r="87" spans="2:17" ht="12.75">
      <c r="B87" s="53" t="s">
        <v>48</v>
      </c>
      <c r="C87" s="61" t="s">
        <v>193</v>
      </c>
      <c r="D87" s="39" t="s">
        <v>45</v>
      </c>
      <c r="E87" s="40">
        <f aca="true" t="shared" si="20" ref="E87:P87">E48+E41</f>
        <v>0</v>
      </c>
      <c r="F87" s="40">
        <f t="shared" si="20"/>
        <v>0</v>
      </c>
      <c r="G87" s="40">
        <f t="shared" si="20"/>
        <v>0</v>
      </c>
      <c r="H87" s="40">
        <f t="shared" si="20"/>
        <v>0</v>
      </c>
      <c r="I87" s="40">
        <f t="shared" si="20"/>
        <v>0</v>
      </c>
      <c r="J87" s="40">
        <f t="shared" si="20"/>
        <v>0</v>
      </c>
      <c r="K87" s="40">
        <f t="shared" si="20"/>
        <v>0</v>
      </c>
      <c r="L87" s="40">
        <f t="shared" si="20"/>
        <v>0</v>
      </c>
      <c r="M87" s="40">
        <f t="shared" si="20"/>
        <v>0</v>
      </c>
      <c r="N87" s="40">
        <f t="shared" si="20"/>
        <v>0</v>
      </c>
      <c r="O87" s="40">
        <f t="shared" si="20"/>
        <v>0</v>
      </c>
      <c r="P87" s="40">
        <f t="shared" si="20"/>
        <v>0</v>
      </c>
      <c r="Q87" s="41">
        <f>SUM(E87:P87)</f>
        <v>0</v>
      </c>
    </row>
    <row r="88" spans="2:17" ht="12.75">
      <c r="B88" s="53" t="s">
        <v>49</v>
      </c>
      <c r="C88" s="24" t="s">
        <v>88</v>
      </c>
      <c r="D88" s="39" t="s">
        <v>45</v>
      </c>
      <c r="E88" s="103">
        <f>E91+E94</f>
        <v>0</v>
      </c>
      <c r="F88" s="103">
        <f aca="true" t="shared" si="21" ref="F88:P88">F91+F94</f>
        <v>0</v>
      </c>
      <c r="G88" s="103">
        <f t="shared" si="21"/>
        <v>0</v>
      </c>
      <c r="H88" s="103">
        <f t="shared" si="21"/>
        <v>0</v>
      </c>
      <c r="I88" s="103">
        <f t="shared" si="21"/>
        <v>0</v>
      </c>
      <c r="J88" s="103">
        <f t="shared" si="21"/>
        <v>0</v>
      </c>
      <c r="K88" s="103">
        <f t="shared" si="21"/>
        <v>0</v>
      </c>
      <c r="L88" s="103">
        <f t="shared" si="21"/>
        <v>0</v>
      </c>
      <c r="M88" s="103">
        <f t="shared" si="21"/>
        <v>0</v>
      </c>
      <c r="N88" s="103">
        <f t="shared" si="21"/>
        <v>0</v>
      </c>
      <c r="O88" s="103">
        <f t="shared" si="21"/>
        <v>0</v>
      </c>
      <c r="P88" s="103">
        <f t="shared" si="21"/>
        <v>0</v>
      </c>
      <c r="Q88" s="41">
        <f>SUM(E88:P88)</f>
        <v>0</v>
      </c>
    </row>
    <row r="89" spans="2:17" ht="12.75">
      <c r="B89" s="107" t="s">
        <v>50</v>
      </c>
      <c r="C89" s="108" t="s">
        <v>115</v>
      </c>
      <c r="D89" s="109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6"/>
    </row>
    <row r="90" spans="2:17" ht="12.75">
      <c r="B90" s="60" t="s">
        <v>190</v>
      </c>
      <c r="C90" s="110" t="s">
        <v>135</v>
      </c>
      <c r="D90" s="33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34"/>
    </row>
    <row r="91" spans="2:17" ht="12.75">
      <c r="B91" s="60" t="s">
        <v>191</v>
      </c>
      <c r="C91" s="110" t="s">
        <v>44</v>
      </c>
      <c r="D91" s="33" t="s">
        <v>45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34">
        <f>SUM(E91:P91)</f>
        <v>0</v>
      </c>
    </row>
    <row r="92" spans="2:17" ht="12.75">
      <c r="B92" s="60" t="s">
        <v>51</v>
      </c>
      <c r="C92" s="111" t="s">
        <v>117</v>
      </c>
      <c r="D92" s="3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104"/>
    </row>
    <row r="93" spans="2:17" ht="12.75">
      <c r="B93" s="60" t="s">
        <v>81</v>
      </c>
      <c r="C93" s="110" t="s">
        <v>118</v>
      </c>
      <c r="D93" s="33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34"/>
    </row>
    <row r="94" spans="2:17" ht="12.75">
      <c r="B94" s="112" t="s">
        <v>82</v>
      </c>
      <c r="C94" s="265" t="s">
        <v>44</v>
      </c>
      <c r="D94" s="56" t="s">
        <v>45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58">
        <f>SUM(E94:P94)</f>
        <v>0</v>
      </c>
    </row>
    <row r="95" spans="2:17" ht="12.75">
      <c r="B95" s="53" t="s">
        <v>52</v>
      </c>
      <c r="C95" s="61" t="s">
        <v>192</v>
      </c>
      <c r="D95" s="39" t="s">
        <v>45</v>
      </c>
      <c r="E95" s="40">
        <f>E87+E88</f>
        <v>0</v>
      </c>
      <c r="F95" s="40">
        <f aca="true" t="shared" si="22" ref="F95:P95">F87+F88</f>
        <v>0</v>
      </c>
      <c r="G95" s="40">
        <f t="shared" si="22"/>
        <v>0</v>
      </c>
      <c r="H95" s="40">
        <f t="shared" si="22"/>
        <v>0</v>
      </c>
      <c r="I95" s="40">
        <f t="shared" si="22"/>
        <v>0</v>
      </c>
      <c r="J95" s="40">
        <f t="shared" si="22"/>
        <v>0</v>
      </c>
      <c r="K95" s="40">
        <f t="shared" si="22"/>
        <v>0</v>
      </c>
      <c r="L95" s="40">
        <f t="shared" si="22"/>
        <v>0</v>
      </c>
      <c r="M95" s="40">
        <f t="shared" si="22"/>
        <v>0</v>
      </c>
      <c r="N95" s="40">
        <f t="shared" si="22"/>
        <v>0</v>
      </c>
      <c r="O95" s="40">
        <f t="shared" si="22"/>
        <v>0</v>
      </c>
      <c r="P95" s="40">
        <f t="shared" si="22"/>
        <v>0</v>
      </c>
      <c r="Q95" s="41">
        <f>SUM(E95:P95)</f>
        <v>0</v>
      </c>
    </row>
    <row r="96" spans="2:17" ht="13.5" thickBot="1">
      <c r="B96" s="62" t="s">
        <v>54</v>
      </c>
      <c r="C96" s="63" t="s">
        <v>89</v>
      </c>
      <c r="D96" s="64" t="s">
        <v>45</v>
      </c>
      <c r="E96" s="65">
        <f>E95+E13</f>
        <v>0</v>
      </c>
      <c r="F96" s="65">
        <f aca="true" t="shared" si="23" ref="F96:P96">F95+F13</f>
        <v>0</v>
      </c>
      <c r="G96" s="65">
        <f t="shared" si="23"/>
        <v>0</v>
      </c>
      <c r="H96" s="65">
        <f t="shared" si="23"/>
        <v>0</v>
      </c>
      <c r="I96" s="65">
        <f t="shared" si="23"/>
        <v>0</v>
      </c>
      <c r="J96" s="65">
        <f t="shared" si="23"/>
        <v>0</v>
      </c>
      <c r="K96" s="65">
        <f t="shared" si="23"/>
        <v>0</v>
      </c>
      <c r="L96" s="65">
        <f t="shared" si="23"/>
        <v>0</v>
      </c>
      <c r="M96" s="65">
        <f t="shared" si="23"/>
        <v>0</v>
      </c>
      <c r="N96" s="65">
        <f t="shared" si="23"/>
        <v>0</v>
      </c>
      <c r="O96" s="65">
        <f t="shared" si="23"/>
        <v>0</v>
      </c>
      <c r="P96" s="65">
        <f t="shared" si="23"/>
        <v>0</v>
      </c>
      <c r="Q96" s="66">
        <f>SUM(E96:P96)</f>
        <v>0</v>
      </c>
    </row>
    <row r="97" ht="13.5" thickTop="1"/>
    <row r="98" ht="12.75">
      <c r="B98" s="301" t="s">
        <v>214</v>
      </c>
    </row>
    <row r="99" ht="12.75">
      <c r="B99" s="302" t="s">
        <v>398</v>
      </c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8.8515625" style="47" customWidth="1"/>
    <col min="3" max="3" width="40.0039062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320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399" t="str">
        <f>CONCATENATE("Табела ЕТ-4-8.2.4. ПРЕУЗИМАЊЕ И ИСПОРУКА ЕЛЕКТРИЧНЕ ЕНЕРГИЈЕ КУПЦИМА-ПРОИЗВОЂАЧИМА - УКУПНО - РЕАЛИЗАЦИЈА/ПЛАН У"," ",'Poc.strana'!C25,". ГОДИНИ")</f>
        <v>Табела ЕТ-4-8.2.4. ПРЕУЗИМАЊЕ И ИСПОРУКА ЕЛЕКТРИЧНЕ ЕНЕРГИЈЕ КУПЦИМА-ПРОИЗВОЂАЧИМА - УКУПНО - РЕАЛИЗАЦИЈА/ПЛАН У 2022. ГОДИНИ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100" t="s">
        <v>104</v>
      </c>
      <c r="C9" s="99"/>
      <c r="D9" s="97"/>
      <c r="E9" s="97"/>
      <c r="F9" s="398"/>
      <c r="G9" s="398"/>
      <c r="H9" s="97" t="s">
        <v>119</v>
      </c>
      <c r="I9" s="97"/>
      <c r="J9" s="97"/>
      <c r="K9" s="97"/>
      <c r="L9" s="97"/>
      <c r="M9" s="97"/>
      <c r="N9" s="97"/>
      <c r="O9" s="97"/>
      <c r="P9" s="97"/>
      <c r="Q9" s="98"/>
    </row>
    <row r="10" spans="2:17" ht="13.5" customHeight="1" thickTop="1">
      <c r="B10" s="392" t="s">
        <v>0</v>
      </c>
      <c r="C10" s="393" t="s">
        <v>25</v>
      </c>
      <c r="D10" s="397" t="s">
        <v>26</v>
      </c>
      <c r="E10" s="395" t="s">
        <v>27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2:17" ht="13.5" customHeight="1">
      <c r="B11" s="383"/>
      <c r="C11" s="394"/>
      <c r="D11" s="389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305" t="s">
        <v>129</v>
      </c>
      <c r="C12" s="149" t="s">
        <v>127</v>
      </c>
      <c r="D12" s="39"/>
      <c r="E12" s="401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3"/>
      <c r="Q12" s="41"/>
    </row>
    <row r="13" spans="2:17" ht="12.75">
      <c r="B13" s="170" t="s">
        <v>14</v>
      </c>
      <c r="C13" s="335" t="s">
        <v>262</v>
      </c>
      <c r="D13" s="29" t="s">
        <v>45</v>
      </c>
      <c r="E13" s="306">
        <f>E18+E30</f>
        <v>0</v>
      </c>
      <c r="F13" s="43">
        <f aca="true" t="shared" si="0" ref="F13:P13">F18+F30</f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3">
        <f t="shared" si="0"/>
        <v>0</v>
      </c>
      <c r="Q13" s="73">
        <f>SUM(E13:P13)</f>
        <v>0</v>
      </c>
    </row>
    <row r="14" spans="2:17" ht="12.75">
      <c r="B14" s="19" t="s">
        <v>15</v>
      </c>
      <c r="C14" s="336" t="s">
        <v>263</v>
      </c>
      <c r="D14" s="315" t="s">
        <v>45</v>
      </c>
      <c r="E14" s="254">
        <f>E23+E35</f>
        <v>0</v>
      </c>
      <c r="F14" s="44">
        <f aca="true" t="shared" si="1" ref="F14:P14">F23+F35</f>
        <v>0</v>
      </c>
      <c r="G14" s="44">
        <f t="shared" si="1"/>
        <v>0</v>
      </c>
      <c r="H14" s="44">
        <f t="shared" si="1"/>
        <v>0</v>
      </c>
      <c r="I14" s="44">
        <f t="shared" si="1"/>
        <v>0</v>
      </c>
      <c r="J14" s="44">
        <f t="shared" si="1"/>
        <v>0</v>
      </c>
      <c r="K14" s="44">
        <f t="shared" si="1"/>
        <v>0</v>
      </c>
      <c r="L14" s="44">
        <f t="shared" si="1"/>
        <v>0</v>
      </c>
      <c r="M14" s="44">
        <f t="shared" si="1"/>
        <v>0</v>
      </c>
      <c r="N14" s="44">
        <f t="shared" si="1"/>
        <v>0</v>
      </c>
      <c r="O14" s="44">
        <f t="shared" si="1"/>
        <v>0</v>
      </c>
      <c r="P14" s="44">
        <f t="shared" si="1"/>
        <v>0</v>
      </c>
      <c r="Q14" s="74">
        <f>SUM(E14:P14)</f>
        <v>0</v>
      </c>
    </row>
    <row r="15" spans="2:17" ht="12.75">
      <c r="B15" s="31" t="s">
        <v>132</v>
      </c>
      <c r="C15" s="54" t="s">
        <v>80</v>
      </c>
      <c r="D15" s="54"/>
      <c r="E15" s="44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30"/>
    </row>
    <row r="16" spans="2:17" ht="12.75">
      <c r="B16" s="28" t="s">
        <v>329</v>
      </c>
      <c r="C16" s="42" t="s">
        <v>116</v>
      </c>
      <c r="D16" s="304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30"/>
    </row>
    <row r="17" spans="2:17" ht="12.75">
      <c r="B17" s="28" t="s">
        <v>330</v>
      </c>
      <c r="C17" s="340" t="s">
        <v>259</v>
      </c>
      <c r="D17" s="30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30"/>
    </row>
    <row r="18" spans="2:17" ht="12.75">
      <c r="B18" s="31" t="s">
        <v>332</v>
      </c>
      <c r="C18" s="341" t="s">
        <v>44</v>
      </c>
      <c r="D18" s="33" t="s">
        <v>45</v>
      </c>
      <c r="E18" s="79">
        <f aca="true" t="shared" si="2" ref="E18:P18">E19+E20</f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2"/>
        <v>0</v>
      </c>
      <c r="O18" s="79">
        <f t="shared" si="2"/>
        <v>0</v>
      </c>
      <c r="P18" s="79">
        <f t="shared" si="2"/>
        <v>0</v>
      </c>
      <c r="Q18" s="74">
        <f>SUM(E18:P18)</f>
        <v>0</v>
      </c>
    </row>
    <row r="19" spans="2:17" ht="13.5" customHeight="1">
      <c r="B19" s="31" t="s">
        <v>333</v>
      </c>
      <c r="C19" s="342" t="s">
        <v>105</v>
      </c>
      <c r="D19" s="33" t="s">
        <v>45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74">
        <f>SUM(E19:P19)</f>
        <v>0</v>
      </c>
    </row>
    <row r="20" spans="2:17" ht="12.75">
      <c r="B20" s="31" t="s">
        <v>334</v>
      </c>
      <c r="C20" s="342" t="s">
        <v>106</v>
      </c>
      <c r="D20" s="33" t="s">
        <v>45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74">
        <f>SUM(E20:P20)</f>
        <v>0</v>
      </c>
    </row>
    <row r="21" spans="2:17" ht="12.75">
      <c r="B21" s="31" t="s">
        <v>391</v>
      </c>
      <c r="C21" s="341" t="s">
        <v>103</v>
      </c>
      <c r="D21" s="33" t="s">
        <v>46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30"/>
    </row>
    <row r="22" spans="2:17" ht="12.75">
      <c r="B22" s="28" t="s">
        <v>331</v>
      </c>
      <c r="C22" s="337" t="s">
        <v>260</v>
      </c>
      <c r="D22" s="304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30"/>
    </row>
    <row r="23" spans="2:17" ht="12.75">
      <c r="B23" s="31" t="s">
        <v>335</v>
      </c>
      <c r="C23" s="338" t="s">
        <v>44</v>
      </c>
      <c r="D23" s="33" t="s">
        <v>45</v>
      </c>
      <c r="E23" s="79">
        <f aca="true" t="shared" si="3" ref="E23:P23">E24+E25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4">
        <f>SUM(E23:P23)</f>
        <v>0</v>
      </c>
    </row>
    <row r="24" spans="2:17" ht="12.75">
      <c r="B24" s="31" t="s">
        <v>336</v>
      </c>
      <c r="C24" s="339" t="s">
        <v>105</v>
      </c>
      <c r="D24" s="33" t="s">
        <v>45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74">
        <f>SUM(E24:P24)</f>
        <v>0</v>
      </c>
    </row>
    <row r="25" spans="2:17" ht="12.75">
      <c r="B25" s="31" t="s">
        <v>337</v>
      </c>
      <c r="C25" s="339" t="s">
        <v>106</v>
      </c>
      <c r="D25" s="33" t="s">
        <v>45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74">
        <f>SUM(E25:P25)</f>
        <v>0</v>
      </c>
    </row>
    <row r="26" spans="2:17" ht="12.75">
      <c r="B26" s="31" t="s">
        <v>392</v>
      </c>
      <c r="C26" s="338" t="s">
        <v>103</v>
      </c>
      <c r="D26" s="33" t="s">
        <v>46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34"/>
    </row>
    <row r="27" spans="2:17" ht="12.75">
      <c r="B27" s="31" t="s">
        <v>328</v>
      </c>
      <c r="C27" s="343" t="s">
        <v>128</v>
      </c>
      <c r="D27" s="5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34"/>
    </row>
    <row r="28" spans="2:17" ht="12.75">
      <c r="B28" s="28" t="s">
        <v>338</v>
      </c>
      <c r="C28" s="42" t="s">
        <v>116</v>
      </c>
      <c r="D28" s="30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30"/>
    </row>
    <row r="29" spans="2:17" ht="12.75">
      <c r="B29" s="28" t="s">
        <v>339</v>
      </c>
      <c r="C29" s="340" t="s">
        <v>259</v>
      </c>
      <c r="D29" s="30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30"/>
    </row>
    <row r="30" spans="2:17" ht="12.75">
      <c r="B30" s="31" t="s">
        <v>341</v>
      </c>
      <c r="C30" s="341" t="s">
        <v>44</v>
      </c>
      <c r="D30" s="33" t="s">
        <v>45</v>
      </c>
      <c r="E30" s="79">
        <f aca="true" t="shared" si="4" ref="E30:P30">E31+E32</f>
        <v>0</v>
      </c>
      <c r="F30" s="79">
        <f t="shared" si="4"/>
        <v>0</v>
      </c>
      <c r="G30" s="79">
        <f t="shared" si="4"/>
        <v>0</v>
      </c>
      <c r="H30" s="79">
        <f t="shared" si="4"/>
        <v>0</v>
      </c>
      <c r="I30" s="79">
        <f t="shared" si="4"/>
        <v>0</v>
      </c>
      <c r="J30" s="79">
        <f t="shared" si="4"/>
        <v>0</v>
      </c>
      <c r="K30" s="79">
        <f t="shared" si="4"/>
        <v>0</v>
      </c>
      <c r="L30" s="79">
        <f t="shared" si="4"/>
        <v>0</v>
      </c>
      <c r="M30" s="79">
        <f t="shared" si="4"/>
        <v>0</v>
      </c>
      <c r="N30" s="79">
        <f t="shared" si="4"/>
        <v>0</v>
      </c>
      <c r="O30" s="79">
        <f t="shared" si="4"/>
        <v>0</v>
      </c>
      <c r="P30" s="79">
        <f t="shared" si="4"/>
        <v>0</v>
      </c>
      <c r="Q30" s="34">
        <f>SUM(E30:P30)</f>
        <v>0</v>
      </c>
    </row>
    <row r="31" spans="2:17" ht="12.75">
      <c r="B31" s="31" t="s">
        <v>342</v>
      </c>
      <c r="C31" s="342" t="s">
        <v>105</v>
      </c>
      <c r="D31" s="33" t="s">
        <v>45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34">
        <f>SUM(E31:P31)</f>
        <v>0</v>
      </c>
    </row>
    <row r="32" spans="2:17" ht="12.75">
      <c r="B32" s="31" t="s">
        <v>343</v>
      </c>
      <c r="C32" s="342" t="s">
        <v>106</v>
      </c>
      <c r="D32" s="33" t="s">
        <v>45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4">
        <f>SUM(E32:P32)</f>
        <v>0</v>
      </c>
    </row>
    <row r="33" spans="2:17" ht="12.75">
      <c r="B33" s="31" t="s">
        <v>393</v>
      </c>
      <c r="C33" s="341" t="s">
        <v>103</v>
      </c>
      <c r="D33" s="33" t="s">
        <v>46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30"/>
    </row>
    <row r="34" spans="2:17" ht="12.75">
      <c r="B34" s="28" t="s">
        <v>340</v>
      </c>
      <c r="C34" s="337" t="s">
        <v>260</v>
      </c>
      <c r="D34" s="30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30"/>
    </row>
    <row r="35" spans="2:17" ht="12.75">
      <c r="B35" s="31" t="s">
        <v>344</v>
      </c>
      <c r="C35" s="338" t="s">
        <v>44</v>
      </c>
      <c r="D35" s="33" t="s">
        <v>45</v>
      </c>
      <c r="E35" s="79">
        <f aca="true" t="shared" si="5" ref="E35:P35">E36+E37</f>
        <v>0</v>
      </c>
      <c r="F35" s="79">
        <f t="shared" si="5"/>
        <v>0</v>
      </c>
      <c r="G35" s="79">
        <f t="shared" si="5"/>
        <v>0</v>
      </c>
      <c r="H35" s="79">
        <f t="shared" si="5"/>
        <v>0</v>
      </c>
      <c r="I35" s="79">
        <f t="shared" si="5"/>
        <v>0</v>
      </c>
      <c r="J35" s="79">
        <f t="shared" si="5"/>
        <v>0</v>
      </c>
      <c r="K35" s="79">
        <f t="shared" si="5"/>
        <v>0</v>
      </c>
      <c r="L35" s="79">
        <f t="shared" si="5"/>
        <v>0</v>
      </c>
      <c r="M35" s="79">
        <f t="shared" si="5"/>
        <v>0</v>
      </c>
      <c r="N35" s="79">
        <f t="shared" si="5"/>
        <v>0</v>
      </c>
      <c r="O35" s="79">
        <f t="shared" si="5"/>
        <v>0</v>
      </c>
      <c r="P35" s="79">
        <f t="shared" si="5"/>
        <v>0</v>
      </c>
      <c r="Q35" s="34">
        <f>SUM(E35:P35)</f>
        <v>0</v>
      </c>
    </row>
    <row r="36" spans="2:17" ht="12.75">
      <c r="B36" s="31" t="s">
        <v>345</v>
      </c>
      <c r="C36" s="339" t="s">
        <v>105</v>
      </c>
      <c r="D36" s="33" t="s">
        <v>45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34">
        <f>SUM(E36:P36)</f>
        <v>0</v>
      </c>
    </row>
    <row r="37" spans="2:17" ht="12.75">
      <c r="B37" s="31" t="s">
        <v>346</v>
      </c>
      <c r="C37" s="344" t="s">
        <v>106</v>
      </c>
      <c r="D37" s="37" t="s">
        <v>45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34">
        <f>SUM(E37:P37)</f>
        <v>0</v>
      </c>
    </row>
    <row r="38" spans="2:18" ht="12.75">
      <c r="B38" s="31" t="s">
        <v>394</v>
      </c>
      <c r="C38" s="338" t="s">
        <v>103</v>
      </c>
      <c r="D38" s="33" t="s">
        <v>46</v>
      </c>
      <c r="E38" s="349"/>
      <c r="F38" s="350"/>
      <c r="G38" s="351"/>
      <c r="H38" s="352"/>
      <c r="I38" s="352"/>
      <c r="J38" s="352"/>
      <c r="K38" s="352"/>
      <c r="L38" s="350"/>
      <c r="M38" s="350"/>
      <c r="N38" s="350"/>
      <c r="O38" s="351"/>
      <c r="P38" s="350"/>
      <c r="Q38" s="321"/>
      <c r="R38" s="319"/>
    </row>
    <row r="39" spans="2:18" ht="12.75">
      <c r="B39" s="305" t="s">
        <v>16</v>
      </c>
      <c r="C39" s="25" t="s">
        <v>247</v>
      </c>
      <c r="D39" s="25"/>
      <c r="E39" s="353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5"/>
      <c r="Q39" s="318"/>
      <c r="R39" s="319"/>
    </row>
    <row r="40" spans="2:17" ht="12.75">
      <c r="B40" s="107" t="s">
        <v>17</v>
      </c>
      <c r="C40" s="304" t="s">
        <v>116</v>
      </c>
      <c r="D40" s="29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</row>
    <row r="41" spans="2:17" ht="12.75">
      <c r="B41" s="28" t="s">
        <v>18</v>
      </c>
      <c r="C41" s="340" t="s">
        <v>259</v>
      </c>
      <c r="D41" s="30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30"/>
    </row>
    <row r="42" spans="2:17" ht="12.75">
      <c r="B42" s="31" t="s">
        <v>133</v>
      </c>
      <c r="C42" s="341" t="s">
        <v>44</v>
      </c>
      <c r="D42" s="33" t="s">
        <v>45</v>
      </c>
      <c r="E42" s="44">
        <f aca="true" t="shared" si="6" ref="E42:P42">E43+E44</f>
        <v>0</v>
      </c>
      <c r="F42" s="44">
        <f t="shared" si="6"/>
        <v>0</v>
      </c>
      <c r="G42" s="44">
        <f t="shared" si="6"/>
        <v>0</v>
      </c>
      <c r="H42" s="44">
        <f t="shared" si="6"/>
        <v>0</v>
      </c>
      <c r="I42" s="44">
        <f t="shared" si="6"/>
        <v>0</v>
      </c>
      <c r="J42" s="44">
        <f t="shared" si="6"/>
        <v>0</v>
      </c>
      <c r="K42" s="44">
        <f t="shared" si="6"/>
        <v>0</v>
      </c>
      <c r="L42" s="44">
        <f t="shared" si="6"/>
        <v>0</v>
      </c>
      <c r="M42" s="44">
        <f t="shared" si="6"/>
        <v>0</v>
      </c>
      <c r="N42" s="44">
        <f t="shared" si="6"/>
        <v>0</v>
      </c>
      <c r="O42" s="44">
        <f t="shared" si="6"/>
        <v>0</v>
      </c>
      <c r="P42" s="44">
        <f t="shared" si="6"/>
        <v>0</v>
      </c>
      <c r="Q42" s="74">
        <f>SUM(E42:P42)</f>
        <v>0</v>
      </c>
    </row>
    <row r="43" spans="2:17" ht="12.75">
      <c r="B43" s="31" t="s">
        <v>347</v>
      </c>
      <c r="C43" s="342" t="s">
        <v>105</v>
      </c>
      <c r="D43" s="33" t="s">
        <v>45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356"/>
      <c r="Q43" s="74">
        <f>SUM(E43:P43)</f>
        <v>0</v>
      </c>
    </row>
    <row r="44" spans="2:17" ht="12.75">
      <c r="B44" s="31" t="s">
        <v>348</v>
      </c>
      <c r="C44" s="342" t="s">
        <v>106</v>
      </c>
      <c r="D44" s="33" t="s">
        <v>45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356"/>
      <c r="Q44" s="74">
        <f>SUM(E44:P44)</f>
        <v>0</v>
      </c>
    </row>
    <row r="45" spans="2:17" ht="12.75">
      <c r="B45" s="31" t="s">
        <v>134</v>
      </c>
      <c r="C45" s="341" t="s">
        <v>103</v>
      </c>
      <c r="D45" s="33" t="s">
        <v>46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357"/>
      <c r="Q45" s="73"/>
    </row>
    <row r="46" spans="2:17" ht="12.75">
      <c r="B46" s="28" t="s">
        <v>290</v>
      </c>
      <c r="C46" s="337" t="s">
        <v>260</v>
      </c>
      <c r="D46" s="304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358"/>
      <c r="Q46" s="73"/>
    </row>
    <row r="47" spans="2:17" ht="12.75">
      <c r="B47" s="31" t="s">
        <v>291</v>
      </c>
      <c r="C47" s="338" t="s">
        <v>44</v>
      </c>
      <c r="D47" s="33" t="s">
        <v>45</v>
      </c>
      <c r="E47" s="79">
        <f aca="true" t="shared" si="7" ref="E47:P47">E48+E49</f>
        <v>0</v>
      </c>
      <c r="F47" s="79">
        <f t="shared" si="7"/>
        <v>0</v>
      </c>
      <c r="G47" s="79">
        <f t="shared" si="7"/>
        <v>0</v>
      </c>
      <c r="H47" s="79">
        <f t="shared" si="7"/>
        <v>0</v>
      </c>
      <c r="I47" s="79">
        <f t="shared" si="7"/>
        <v>0</v>
      </c>
      <c r="J47" s="79">
        <f t="shared" si="7"/>
        <v>0</v>
      </c>
      <c r="K47" s="79">
        <f t="shared" si="7"/>
        <v>0</v>
      </c>
      <c r="L47" s="79">
        <f t="shared" si="7"/>
        <v>0</v>
      </c>
      <c r="M47" s="79">
        <f t="shared" si="7"/>
        <v>0</v>
      </c>
      <c r="N47" s="79">
        <f t="shared" si="7"/>
        <v>0</v>
      </c>
      <c r="O47" s="79">
        <f t="shared" si="7"/>
        <v>0</v>
      </c>
      <c r="P47" s="359">
        <f t="shared" si="7"/>
        <v>0</v>
      </c>
      <c r="Q47" s="74">
        <f>SUM(E47:P47)</f>
        <v>0</v>
      </c>
    </row>
    <row r="48" spans="2:17" ht="12.75">
      <c r="B48" s="31" t="s">
        <v>349</v>
      </c>
      <c r="C48" s="339" t="s">
        <v>105</v>
      </c>
      <c r="D48" s="33" t="s">
        <v>45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356"/>
      <c r="Q48" s="74">
        <f>SUM(E48:P48)</f>
        <v>0</v>
      </c>
    </row>
    <row r="49" spans="2:17" ht="12.75">
      <c r="B49" s="31" t="s">
        <v>350</v>
      </c>
      <c r="C49" s="339" t="s">
        <v>106</v>
      </c>
      <c r="D49" s="33" t="s">
        <v>45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356"/>
      <c r="Q49" s="74">
        <f>SUM(E49:P49)</f>
        <v>0</v>
      </c>
    </row>
    <row r="50" spans="2:18" ht="12.75">
      <c r="B50" s="31" t="s">
        <v>292</v>
      </c>
      <c r="C50" s="338" t="s">
        <v>103</v>
      </c>
      <c r="D50" s="33" t="s">
        <v>46</v>
      </c>
      <c r="E50" s="349"/>
      <c r="F50" s="352"/>
      <c r="G50" s="350"/>
      <c r="H50" s="351"/>
      <c r="I50" s="352"/>
      <c r="J50" s="352"/>
      <c r="K50" s="352"/>
      <c r="L50" s="352"/>
      <c r="M50" s="350"/>
      <c r="N50" s="351"/>
      <c r="O50" s="352"/>
      <c r="P50" s="360"/>
      <c r="Q50" s="321"/>
      <c r="R50" s="319"/>
    </row>
    <row r="51" spans="2:18" ht="13.5" customHeight="1">
      <c r="B51" s="23" t="s">
        <v>19</v>
      </c>
      <c r="C51" s="317" t="s">
        <v>83</v>
      </c>
      <c r="D51" s="39"/>
      <c r="E51" s="401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3"/>
      <c r="Q51" s="318"/>
      <c r="R51" s="319"/>
    </row>
    <row r="52" spans="2:17" ht="13.5" customHeight="1">
      <c r="B52" s="28" t="s">
        <v>20</v>
      </c>
      <c r="C52" s="316" t="s">
        <v>267</v>
      </c>
      <c r="D52" s="29" t="s">
        <v>45</v>
      </c>
      <c r="E52" s="78">
        <f>E55+E74</f>
        <v>0</v>
      </c>
      <c r="F52" s="78">
        <f aca="true" t="shared" si="8" ref="F52:P53">F55+F74</f>
        <v>0</v>
      </c>
      <c r="G52" s="78">
        <f t="shared" si="8"/>
        <v>0</v>
      </c>
      <c r="H52" s="78">
        <f t="shared" si="8"/>
        <v>0</v>
      </c>
      <c r="I52" s="78">
        <f t="shared" si="8"/>
        <v>0</v>
      </c>
      <c r="J52" s="78">
        <f t="shared" si="8"/>
        <v>0</v>
      </c>
      <c r="K52" s="78">
        <f t="shared" si="8"/>
        <v>0</v>
      </c>
      <c r="L52" s="78">
        <f t="shared" si="8"/>
        <v>0</v>
      </c>
      <c r="M52" s="78">
        <f t="shared" si="8"/>
        <v>0</v>
      </c>
      <c r="N52" s="78">
        <f t="shared" si="8"/>
        <v>0</v>
      </c>
      <c r="O52" s="78">
        <f t="shared" si="8"/>
        <v>0</v>
      </c>
      <c r="P52" s="78">
        <f t="shared" si="8"/>
        <v>0</v>
      </c>
      <c r="Q52" s="94">
        <f>SUM(E52:P52)</f>
        <v>0</v>
      </c>
    </row>
    <row r="53" spans="2:17" ht="13.5" customHeight="1">
      <c r="B53" s="31" t="s">
        <v>21</v>
      </c>
      <c r="C53" s="336" t="s">
        <v>268</v>
      </c>
      <c r="D53" s="33" t="s">
        <v>45</v>
      </c>
      <c r="E53" s="79">
        <f>E56+E75</f>
        <v>0</v>
      </c>
      <c r="F53" s="79">
        <f t="shared" si="8"/>
        <v>0</v>
      </c>
      <c r="G53" s="79">
        <f t="shared" si="8"/>
        <v>0</v>
      </c>
      <c r="H53" s="79">
        <f t="shared" si="8"/>
        <v>0</v>
      </c>
      <c r="I53" s="79">
        <f t="shared" si="8"/>
        <v>0</v>
      </c>
      <c r="J53" s="79">
        <f t="shared" si="8"/>
        <v>0</v>
      </c>
      <c r="K53" s="79">
        <f t="shared" si="8"/>
        <v>0</v>
      </c>
      <c r="L53" s="79">
        <f t="shared" si="8"/>
        <v>0</v>
      </c>
      <c r="M53" s="79">
        <f t="shared" si="8"/>
        <v>0</v>
      </c>
      <c r="N53" s="79">
        <f t="shared" si="8"/>
        <v>0</v>
      </c>
      <c r="O53" s="79">
        <f t="shared" si="8"/>
        <v>0</v>
      </c>
      <c r="P53" s="79">
        <f t="shared" si="8"/>
        <v>0</v>
      </c>
      <c r="Q53" s="74">
        <f>SUM(E53:P53)</f>
        <v>0</v>
      </c>
    </row>
    <row r="54" spans="2:17" ht="12.75">
      <c r="B54" s="28" t="s">
        <v>351</v>
      </c>
      <c r="C54" s="54" t="s">
        <v>248</v>
      </c>
      <c r="D54" s="315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3"/>
    </row>
    <row r="55" spans="2:17" ht="12.75">
      <c r="B55" s="31" t="s">
        <v>353</v>
      </c>
      <c r="C55" s="348" t="s">
        <v>264</v>
      </c>
      <c r="D55" s="37" t="s">
        <v>45</v>
      </c>
      <c r="E55" s="79">
        <f>E60+E66</f>
        <v>0</v>
      </c>
      <c r="F55" s="79">
        <f aca="true" t="shared" si="9" ref="F55:P55">F60+F66</f>
        <v>0</v>
      </c>
      <c r="G55" s="79">
        <f t="shared" si="9"/>
        <v>0</v>
      </c>
      <c r="H55" s="79">
        <f t="shared" si="9"/>
        <v>0</v>
      </c>
      <c r="I55" s="79">
        <f t="shared" si="9"/>
        <v>0</v>
      </c>
      <c r="J55" s="79">
        <f t="shared" si="9"/>
        <v>0</v>
      </c>
      <c r="K55" s="79">
        <f t="shared" si="9"/>
        <v>0</v>
      </c>
      <c r="L55" s="79">
        <f t="shared" si="9"/>
        <v>0</v>
      </c>
      <c r="M55" s="79">
        <f t="shared" si="9"/>
        <v>0</v>
      </c>
      <c r="N55" s="79">
        <f t="shared" si="9"/>
        <v>0</v>
      </c>
      <c r="O55" s="79">
        <f t="shared" si="9"/>
        <v>0</v>
      </c>
      <c r="P55" s="79">
        <f t="shared" si="9"/>
        <v>0</v>
      </c>
      <c r="Q55" s="73">
        <f>SUM(E55:P55)</f>
        <v>0</v>
      </c>
    </row>
    <row r="56" spans="2:17" ht="12.75">
      <c r="B56" s="19" t="s">
        <v>354</v>
      </c>
      <c r="C56" s="345" t="s">
        <v>265</v>
      </c>
      <c r="D56" s="33" t="s">
        <v>45</v>
      </c>
      <c r="E56" s="79">
        <f>E62+E70</f>
        <v>0</v>
      </c>
      <c r="F56" s="79">
        <f aca="true" t="shared" si="10" ref="F56:P56">F62+F70</f>
        <v>0</v>
      </c>
      <c r="G56" s="79">
        <f t="shared" si="10"/>
        <v>0</v>
      </c>
      <c r="H56" s="79">
        <f t="shared" si="10"/>
        <v>0</v>
      </c>
      <c r="I56" s="79">
        <f t="shared" si="10"/>
        <v>0</v>
      </c>
      <c r="J56" s="79">
        <f t="shared" si="10"/>
        <v>0</v>
      </c>
      <c r="K56" s="79">
        <f t="shared" si="10"/>
        <v>0</v>
      </c>
      <c r="L56" s="79">
        <f t="shared" si="10"/>
        <v>0</v>
      </c>
      <c r="M56" s="79">
        <f t="shared" si="10"/>
        <v>0</v>
      </c>
      <c r="N56" s="79">
        <f t="shared" si="10"/>
        <v>0</v>
      </c>
      <c r="O56" s="79">
        <f t="shared" si="10"/>
        <v>0</v>
      </c>
      <c r="P56" s="79">
        <f t="shared" si="10"/>
        <v>0</v>
      </c>
      <c r="Q56" s="361">
        <f>SUM(E56:P56)</f>
        <v>0</v>
      </c>
    </row>
    <row r="57" spans="2:17" ht="12.75">
      <c r="B57" s="31" t="s">
        <v>355</v>
      </c>
      <c r="C57" s="314" t="s">
        <v>325</v>
      </c>
      <c r="D57" s="54"/>
      <c r="E57" s="31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4"/>
    </row>
    <row r="58" spans="2:17" ht="12.75">
      <c r="B58" s="31" t="s">
        <v>356</v>
      </c>
      <c r="C58" s="32" t="s">
        <v>116</v>
      </c>
      <c r="D58" s="33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256"/>
    </row>
    <row r="59" spans="2:17" ht="12.75">
      <c r="B59" s="31" t="s">
        <v>357</v>
      </c>
      <c r="C59" s="340" t="s">
        <v>259</v>
      </c>
      <c r="D59" s="33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256"/>
    </row>
    <row r="60" spans="2:17" ht="12.75">
      <c r="B60" s="31" t="s">
        <v>358</v>
      </c>
      <c r="C60" s="341" t="s">
        <v>44</v>
      </c>
      <c r="D60" s="33" t="s">
        <v>45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74">
        <f>SUM(E60:P60)</f>
        <v>0</v>
      </c>
    </row>
    <row r="61" spans="2:17" ht="12.75">
      <c r="B61" s="31" t="s">
        <v>359</v>
      </c>
      <c r="C61" s="337" t="s">
        <v>260</v>
      </c>
      <c r="D61" s="33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256"/>
    </row>
    <row r="62" spans="2:17" ht="12.75">
      <c r="B62" s="31" t="s">
        <v>360</v>
      </c>
      <c r="C62" s="338" t="s">
        <v>44</v>
      </c>
      <c r="D62" s="33" t="s">
        <v>45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74">
        <f>SUM(E62:P62)</f>
        <v>0</v>
      </c>
    </row>
    <row r="63" spans="2:17" ht="12.75">
      <c r="B63" s="60" t="s">
        <v>361</v>
      </c>
      <c r="C63" s="59" t="s">
        <v>326</v>
      </c>
      <c r="D63" s="5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34"/>
    </row>
    <row r="64" spans="2:17" ht="12.75">
      <c r="B64" s="60" t="s">
        <v>362</v>
      </c>
      <c r="C64" s="32" t="s">
        <v>116</v>
      </c>
      <c r="D64" s="33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256"/>
    </row>
    <row r="65" spans="2:17" ht="12.75">
      <c r="B65" s="60" t="s">
        <v>363</v>
      </c>
      <c r="C65" s="340" t="s">
        <v>259</v>
      </c>
      <c r="D65" s="33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256"/>
    </row>
    <row r="66" spans="2:17" ht="12.75">
      <c r="B66" s="60" t="s">
        <v>365</v>
      </c>
      <c r="C66" s="341" t="s">
        <v>44</v>
      </c>
      <c r="D66" s="33" t="s">
        <v>45</v>
      </c>
      <c r="E66" s="79">
        <f>E67+E68</f>
        <v>0</v>
      </c>
      <c r="F66" s="79">
        <f aca="true" t="shared" si="11" ref="F66:P66">F67+F68</f>
        <v>0</v>
      </c>
      <c r="G66" s="79">
        <f t="shared" si="11"/>
        <v>0</v>
      </c>
      <c r="H66" s="79">
        <f t="shared" si="11"/>
        <v>0</v>
      </c>
      <c r="I66" s="79">
        <f t="shared" si="11"/>
        <v>0</v>
      </c>
      <c r="J66" s="79">
        <f t="shared" si="11"/>
        <v>0</v>
      </c>
      <c r="K66" s="79">
        <f t="shared" si="11"/>
        <v>0</v>
      </c>
      <c r="L66" s="79">
        <f t="shared" si="11"/>
        <v>0</v>
      </c>
      <c r="M66" s="79">
        <f t="shared" si="11"/>
        <v>0</v>
      </c>
      <c r="N66" s="79">
        <f t="shared" si="11"/>
        <v>0</v>
      </c>
      <c r="O66" s="79">
        <f t="shared" si="11"/>
        <v>0</v>
      </c>
      <c r="P66" s="79">
        <f t="shared" si="11"/>
        <v>0</v>
      </c>
      <c r="Q66" s="74">
        <f>SUM(E66:P66)</f>
        <v>0</v>
      </c>
    </row>
    <row r="67" spans="2:17" ht="12.75">
      <c r="B67" s="60" t="s">
        <v>367</v>
      </c>
      <c r="C67" s="342" t="s">
        <v>105</v>
      </c>
      <c r="D67" s="33" t="s">
        <v>45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74">
        <f>SUM(E67:P67)</f>
        <v>0</v>
      </c>
    </row>
    <row r="68" spans="2:17" ht="12.75">
      <c r="B68" s="60" t="s">
        <v>368</v>
      </c>
      <c r="C68" s="342" t="s">
        <v>106</v>
      </c>
      <c r="D68" s="33" t="s">
        <v>45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74">
        <f>SUM(E68:P68)</f>
        <v>0</v>
      </c>
    </row>
    <row r="69" spans="2:17" ht="12.75">
      <c r="B69" s="28" t="s">
        <v>364</v>
      </c>
      <c r="C69" s="337" t="s">
        <v>260</v>
      </c>
      <c r="D69" s="304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30"/>
    </row>
    <row r="70" spans="2:17" ht="12.75">
      <c r="B70" s="31" t="s">
        <v>366</v>
      </c>
      <c r="C70" s="338" t="s">
        <v>44</v>
      </c>
      <c r="D70" s="33" t="s">
        <v>45</v>
      </c>
      <c r="E70" s="44">
        <f aca="true" t="shared" si="12" ref="E70:P70">E71+E72</f>
        <v>0</v>
      </c>
      <c r="F70" s="44">
        <f t="shared" si="12"/>
        <v>0</v>
      </c>
      <c r="G70" s="44">
        <f t="shared" si="12"/>
        <v>0</v>
      </c>
      <c r="H70" s="44">
        <f t="shared" si="12"/>
        <v>0</v>
      </c>
      <c r="I70" s="44">
        <f t="shared" si="12"/>
        <v>0</v>
      </c>
      <c r="J70" s="44">
        <f t="shared" si="12"/>
        <v>0</v>
      </c>
      <c r="K70" s="44">
        <f t="shared" si="12"/>
        <v>0</v>
      </c>
      <c r="L70" s="44">
        <f t="shared" si="12"/>
        <v>0</v>
      </c>
      <c r="M70" s="44">
        <f t="shared" si="12"/>
        <v>0</v>
      </c>
      <c r="N70" s="44">
        <f t="shared" si="12"/>
        <v>0</v>
      </c>
      <c r="O70" s="44">
        <f t="shared" si="12"/>
        <v>0</v>
      </c>
      <c r="P70" s="44">
        <f t="shared" si="12"/>
        <v>0</v>
      </c>
      <c r="Q70" s="34">
        <f>SUM(E70:P70)</f>
        <v>0</v>
      </c>
    </row>
    <row r="71" spans="2:17" ht="12.75">
      <c r="B71" s="60" t="s">
        <v>369</v>
      </c>
      <c r="C71" s="339" t="s">
        <v>105</v>
      </c>
      <c r="D71" s="33" t="s">
        <v>45</v>
      </c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74">
        <f>SUM(E71:P71)</f>
        <v>0</v>
      </c>
    </row>
    <row r="72" spans="2:17" ht="12.75">
      <c r="B72" s="60" t="s">
        <v>370</v>
      </c>
      <c r="C72" s="344" t="s">
        <v>106</v>
      </c>
      <c r="D72" s="37" t="s">
        <v>45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74">
        <f>SUM(E72:P72)</f>
        <v>0</v>
      </c>
    </row>
    <row r="73" spans="2:17" ht="12.75">
      <c r="B73" s="60" t="s">
        <v>352</v>
      </c>
      <c r="C73" s="54" t="s">
        <v>86</v>
      </c>
      <c r="D73" s="33"/>
      <c r="E73" s="43"/>
      <c r="F73" s="44"/>
      <c r="G73" s="44"/>
      <c r="H73" s="43"/>
      <c r="I73" s="43"/>
      <c r="J73" s="44"/>
      <c r="K73" s="44"/>
      <c r="L73" s="44"/>
      <c r="M73" s="44"/>
      <c r="N73" s="44"/>
      <c r="O73" s="44"/>
      <c r="P73" s="44"/>
      <c r="Q73" s="34"/>
    </row>
    <row r="74" spans="2:17" ht="12.75">
      <c r="B74" s="31" t="s">
        <v>371</v>
      </c>
      <c r="C74" s="348" t="s">
        <v>266</v>
      </c>
      <c r="D74" s="33" t="s">
        <v>45</v>
      </c>
      <c r="E74" s="362">
        <f>E79+E85</f>
        <v>0</v>
      </c>
      <c r="F74" s="78">
        <f aca="true" t="shared" si="13" ref="F74:P74">F79+F85</f>
        <v>0</v>
      </c>
      <c r="G74" s="78">
        <f t="shared" si="13"/>
        <v>0</v>
      </c>
      <c r="H74" s="78">
        <f t="shared" si="13"/>
        <v>0</v>
      </c>
      <c r="I74" s="78">
        <f t="shared" si="13"/>
        <v>0</v>
      </c>
      <c r="J74" s="78">
        <f t="shared" si="13"/>
        <v>0</v>
      </c>
      <c r="K74" s="78">
        <f t="shared" si="13"/>
        <v>0</v>
      </c>
      <c r="L74" s="78">
        <f t="shared" si="13"/>
        <v>0</v>
      </c>
      <c r="M74" s="78">
        <f t="shared" si="13"/>
        <v>0</v>
      </c>
      <c r="N74" s="78">
        <f t="shared" si="13"/>
        <v>0</v>
      </c>
      <c r="O74" s="78">
        <f t="shared" si="13"/>
        <v>0</v>
      </c>
      <c r="P74" s="78">
        <f t="shared" si="13"/>
        <v>0</v>
      </c>
      <c r="Q74" s="73">
        <f>SUM(E74:P74)</f>
        <v>0</v>
      </c>
    </row>
    <row r="75" spans="2:17" ht="12.75">
      <c r="B75" s="19" t="s">
        <v>372</v>
      </c>
      <c r="C75" s="345" t="s">
        <v>269</v>
      </c>
      <c r="D75" s="33" t="s">
        <v>45</v>
      </c>
      <c r="E75" s="363">
        <f>E81+E89</f>
        <v>0</v>
      </c>
      <c r="F75" s="363">
        <f aca="true" t="shared" si="14" ref="F75:P75">F81+F89</f>
        <v>0</v>
      </c>
      <c r="G75" s="363">
        <f t="shared" si="14"/>
        <v>0</v>
      </c>
      <c r="H75" s="363">
        <f t="shared" si="14"/>
        <v>0</v>
      </c>
      <c r="I75" s="363">
        <f t="shared" si="14"/>
        <v>0</v>
      </c>
      <c r="J75" s="363">
        <f t="shared" si="14"/>
        <v>0</v>
      </c>
      <c r="K75" s="363">
        <f t="shared" si="14"/>
        <v>0</v>
      </c>
      <c r="L75" s="363">
        <f t="shared" si="14"/>
        <v>0</v>
      </c>
      <c r="M75" s="363">
        <f t="shared" si="14"/>
        <v>0</v>
      </c>
      <c r="N75" s="363">
        <f t="shared" si="14"/>
        <v>0</v>
      </c>
      <c r="O75" s="363">
        <f t="shared" si="14"/>
        <v>0</v>
      </c>
      <c r="P75" s="363">
        <f t="shared" si="14"/>
        <v>0</v>
      </c>
      <c r="Q75" s="74">
        <f>SUM(E75:P75)</f>
        <v>0</v>
      </c>
    </row>
    <row r="76" spans="2:17" ht="12.75">
      <c r="B76" s="31" t="s">
        <v>373</v>
      </c>
      <c r="C76" s="59" t="s">
        <v>327</v>
      </c>
      <c r="D76" s="3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34"/>
    </row>
    <row r="77" spans="2:17" ht="12.75">
      <c r="B77" s="31" t="s">
        <v>374</v>
      </c>
      <c r="C77" s="32" t="s">
        <v>116</v>
      </c>
      <c r="D77" s="33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256"/>
    </row>
    <row r="78" spans="2:17" ht="12.75">
      <c r="B78" s="31" t="s">
        <v>375</v>
      </c>
      <c r="C78" s="340" t="s">
        <v>259</v>
      </c>
      <c r="D78" s="33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256"/>
    </row>
    <row r="79" spans="2:17" ht="12.75">
      <c r="B79" s="31" t="s">
        <v>376</v>
      </c>
      <c r="C79" s="341" t="s">
        <v>44</v>
      </c>
      <c r="D79" s="33" t="s">
        <v>45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74">
        <f>SUM(E79:P79)</f>
        <v>0</v>
      </c>
    </row>
    <row r="80" spans="2:17" ht="12.75">
      <c r="B80" s="31" t="s">
        <v>377</v>
      </c>
      <c r="C80" s="346" t="s">
        <v>260</v>
      </c>
      <c r="D80" s="33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256"/>
    </row>
    <row r="81" spans="2:17" ht="12.75">
      <c r="B81" s="31" t="s">
        <v>378</v>
      </c>
      <c r="C81" s="338" t="s">
        <v>44</v>
      </c>
      <c r="D81" s="33" t="s">
        <v>45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74">
        <f>SUM(E81:P81)</f>
        <v>0</v>
      </c>
    </row>
    <row r="82" spans="2:17" ht="12.75">
      <c r="B82" s="60" t="s">
        <v>379</v>
      </c>
      <c r="C82" s="59" t="s">
        <v>261</v>
      </c>
      <c r="D82" s="5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34"/>
    </row>
    <row r="83" spans="2:17" ht="12.75">
      <c r="B83" s="60" t="s">
        <v>380</v>
      </c>
      <c r="C83" s="32" t="s">
        <v>116</v>
      </c>
      <c r="D83" s="33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56"/>
    </row>
    <row r="84" spans="2:17" ht="12.75">
      <c r="B84" s="60" t="s">
        <v>381</v>
      </c>
      <c r="C84" s="340" t="s">
        <v>259</v>
      </c>
      <c r="D84" s="33"/>
      <c r="E84" s="308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256"/>
    </row>
    <row r="85" spans="2:17" ht="12.75">
      <c r="B85" s="60" t="s">
        <v>382</v>
      </c>
      <c r="C85" s="341" t="s">
        <v>44</v>
      </c>
      <c r="D85" s="33" t="s">
        <v>45</v>
      </c>
      <c r="E85" s="363">
        <f>E86+E87</f>
        <v>0</v>
      </c>
      <c r="F85" s="79">
        <f aca="true" t="shared" si="15" ref="F85:P85">F86+F87</f>
        <v>0</v>
      </c>
      <c r="G85" s="79">
        <f t="shared" si="15"/>
        <v>0</v>
      </c>
      <c r="H85" s="79">
        <f t="shared" si="15"/>
        <v>0</v>
      </c>
      <c r="I85" s="79">
        <f t="shared" si="15"/>
        <v>0</v>
      </c>
      <c r="J85" s="79">
        <f t="shared" si="15"/>
        <v>0</v>
      </c>
      <c r="K85" s="79">
        <f t="shared" si="15"/>
        <v>0</v>
      </c>
      <c r="L85" s="79">
        <f t="shared" si="15"/>
        <v>0</v>
      </c>
      <c r="M85" s="79">
        <f t="shared" si="15"/>
        <v>0</v>
      </c>
      <c r="N85" s="79">
        <f t="shared" si="15"/>
        <v>0</v>
      </c>
      <c r="O85" s="79">
        <f t="shared" si="15"/>
        <v>0</v>
      </c>
      <c r="P85" s="79">
        <f t="shared" si="15"/>
        <v>0</v>
      </c>
      <c r="Q85" s="74">
        <f>SUM(E85:P85)</f>
        <v>0</v>
      </c>
    </row>
    <row r="86" spans="2:17" ht="12.75">
      <c r="B86" s="60" t="s">
        <v>383</v>
      </c>
      <c r="C86" s="342" t="s">
        <v>105</v>
      </c>
      <c r="D86" s="33" t="s">
        <v>45</v>
      </c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74">
        <f>SUM(E86:P86)</f>
        <v>0</v>
      </c>
    </row>
    <row r="87" spans="2:17" ht="12.75">
      <c r="B87" s="60" t="s">
        <v>384</v>
      </c>
      <c r="C87" s="342" t="s">
        <v>106</v>
      </c>
      <c r="D87" s="33" t="s">
        <v>45</v>
      </c>
      <c r="E87" s="365"/>
      <c r="F87" s="365"/>
      <c r="G87" s="113"/>
      <c r="H87" s="365"/>
      <c r="I87" s="113"/>
      <c r="J87" s="113"/>
      <c r="K87" s="365"/>
      <c r="L87" s="365"/>
      <c r="M87" s="365"/>
      <c r="N87" s="113"/>
      <c r="O87" s="365"/>
      <c r="P87" s="365"/>
      <c r="Q87" s="74"/>
    </row>
    <row r="88" spans="2:17" ht="12.75">
      <c r="B88" s="28" t="s">
        <v>385</v>
      </c>
      <c r="C88" s="346" t="s">
        <v>260</v>
      </c>
      <c r="D88" s="304"/>
      <c r="E88" s="309"/>
      <c r="F88" s="44"/>
      <c r="G88" s="43"/>
      <c r="H88" s="44"/>
      <c r="I88" s="43"/>
      <c r="J88" s="43"/>
      <c r="K88" s="44"/>
      <c r="L88" s="44"/>
      <c r="M88" s="44"/>
      <c r="N88" s="43"/>
      <c r="O88" s="44"/>
      <c r="P88" s="44"/>
      <c r="Q88" s="30"/>
    </row>
    <row r="89" spans="2:17" ht="12.75">
      <c r="B89" s="31" t="s">
        <v>386</v>
      </c>
      <c r="C89" s="338" t="s">
        <v>44</v>
      </c>
      <c r="D89" s="33" t="s">
        <v>45</v>
      </c>
      <c r="E89" s="363">
        <f aca="true" t="shared" si="16" ref="E89:P89">E90+E91</f>
        <v>0</v>
      </c>
      <c r="F89" s="79">
        <f t="shared" si="16"/>
        <v>0</v>
      </c>
      <c r="G89" s="79">
        <f t="shared" si="16"/>
        <v>0</v>
      </c>
      <c r="H89" s="79">
        <f t="shared" si="16"/>
        <v>0</v>
      </c>
      <c r="I89" s="79">
        <f t="shared" si="16"/>
        <v>0</v>
      </c>
      <c r="J89" s="79">
        <f t="shared" si="16"/>
        <v>0</v>
      </c>
      <c r="K89" s="79">
        <f t="shared" si="16"/>
        <v>0</v>
      </c>
      <c r="L89" s="79">
        <f t="shared" si="16"/>
        <v>0</v>
      </c>
      <c r="M89" s="79">
        <f t="shared" si="16"/>
        <v>0</v>
      </c>
      <c r="N89" s="79">
        <f t="shared" si="16"/>
        <v>0</v>
      </c>
      <c r="O89" s="79">
        <f t="shared" si="16"/>
        <v>0</v>
      </c>
      <c r="P89" s="79">
        <f t="shared" si="16"/>
        <v>0</v>
      </c>
      <c r="Q89" s="74">
        <f aca="true" t="shared" si="17" ref="Q89:Q94">SUM(E89:P89)</f>
        <v>0</v>
      </c>
    </row>
    <row r="90" spans="2:17" ht="12.75">
      <c r="B90" s="60" t="s">
        <v>387</v>
      </c>
      <c r="C90" s="339" t="s">
        <v>105</v>
      </c>
      <c r="D90" s="33" t="s">
        <v>45</v>
      </c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74">
        <f t="shared" si="17"/>
        <v>0</v>
      </c>
    </row>
    <row r="91" spans="2:17" ht="12.75">
      <c r="B91" s="60" t="s">
        <v>388</v>
      </c>
      <c r="C91" s="339" t="s">
        <v>106</v>
      </c>
      <c r="D91" s="33" t="s">
        <v>45</v>
      </c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74">
        <f t="shared" si="17"/>
        <v>0</v>
      </c>
    </row>
    <row r="92" spans="2:17" ht="12.75">
      <c r="B92" s="311" t="s">
        <v>48</v>
      </c>
      <c r="C92" s="39" t="s">
        <v>89</v>
      </c>
      <c r="D92" s="39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7"/>
    </row>
    <row r="93" spans="2:17" ht="12.75">
      <c r="B93" s="107" t="s">
        <v>389</v>
      </c>
      <c r="C93" s="307" t="s">
        <v>270</v>
      </c>
      <c r="D93" s="29" t="s">
        <v>45</v>
      </c>
      <c r="E93" s="78">
        <f>E13+E42+E52</f>
        <v>0</v>
      </c>
      <c r="F93" s="78">
        <f aca="true" t="shared" si="18" ref="F93:P93">F13+F42+F52</f>
        <v>0</v>
      </c>
      <c r="G93" s="78">
        <f t="shared" si="18"/>
        <v>0</v>
      </c>
      <c r="H93" s="78">
        <f t="shared" si="18"/>
        <v>0</v>
      </c>
      <c r="I93" s="78">
        <f t="shared" si="18"/>
        <v>0</v>
      </c>
      <c r="J93" s="78">
        <f t="shared" si="18"/>
        <v>0</v>
      </c>
      <c r="K93" s="78">
        <f t="shared" si="18"/>
        <v>0</v>
      </c>
      <c r="L93" s="78">
        <f t="shared" si="18"/>
        <v>0</v>
      </c>
      <c r="M93" s="78">
        <f t="shared" si="18"/>
        <v>0</v>
      </c>
      <c r="N93" s="78">
        <f t="shared" si="18"/>
        <v>0</v>
      </c>
      <c r="O93" s="78">
        <f t="shared" si="18"/>
        <v>0</v>
      </c>
      <c r="P93" s="78">
        <f t="shared" si="18"/>
        <v>0</v>
      </c>
      <c r="Q93" s="73">
        <f t="shared" si="17"/>
        <v>0</v>
      </c>
    </row>
    <row r="94" spans="2:17" ht="13.5" thickBot="1">
      <c r="B94" s="312" t="s">
        <v>390</v>
      </c>
      <c r="C94" s="347" t="s">
        <v>324</v>
      </c>
      <c r="D94" s="37" t="s">
        <v>45</v>
      </c>
      <c r="E94" s="366">
        <f>E14+E47+E53</f>
        <v>0</v>
      </c>
      <c r="F94" s="366">
        <f aca="true" t="shared" si="19" ref="F94:P94">F14+F47+F53</f>
        <v>0</v>
      </c>
      <c r="G94" s="367">
        <f t="shared" si="19"/>
        <v>0</v>
      </c>
      <c r="H94" s="367">
        <f t="shared" si="19"/>
        <v>0</v>
      </c>
      <c r="I94" s="367">
        <f t="shared" si="19"/>
        <v>0</v>
      </c>
      <c r="J94" s="367">
        <f t="shared" si="19"/>
        <v>0</v>
      </c>
      <c r="K94" s="367">
        <f t="shared" si="19"/>
        <v>0</v>
      </c>
      <c r="L94" s="367">
        <f t="shared" si="19"/>
        <v>0</v>
      </c>
      <c r="M94" s="367">
        <f t="shared" si="19"/>
        <v>0</v>
      </c>
      <c r="N94" s="367">
        <f t="shared" si="19"/>
        <v>0</v>
      </c>
      <c r="O94" s="367">
        <f t="shared" si="19"/>
        <v>0</v>
      </c>
      <c r="P94" s="367">
        <f t="shared" si="19"/>
        <v>0</v>
      </c>
      <c r="Q94" s="368">
        <f t="shared" si="17"/>
        <v>0</v>
      </c>
    </row>
    <row r="95" spans="3:4" ht="13.5" thickTop="1">
      <c r="C95" s="313"/>
      <c r="D95" s="313"/>
    </row>
  </sheetData>
  <sheetProtection/>
  <mergeCells count="8">
    <mergeCell ref="E12:P12"/>
    <mergeCell ref="E51:P51"/>
    <mergeCell ref="B7:Q7"/>
    <mergeCell ref="F9:G9"/>
    <mergeCell ref="B10:B11"/>
    <mergeCell ref="C10:C11"/>
    <mergeCell ref="D10:D11"/>
    <mergeCell ref="E10:Q10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380" t="str">
        <f>CONCATENATE("Табела ЕТ-4-8.2.4. ИСПОРУКА ЕЛЕКТРИЧНЕ ЕНЕРГИЈЕ - СНАБДЕВАЊЕ НА СЛОБОДНОМ ТРЖИШТУ ПО СНАБДЕВАЧИМА - РЕАЛИЗАЦИЈА У"," ",'Poc.strana'!C25,". ГОДИНИ")</f>
        <v>Табела ЕТ-4-8.2.4. ИСПОРУКА ЕЛЕКТРИЧНЕ ЕНЕРГИЈЕ - СНАБДЕВАЊЕ НА СЛОБОДНОМ ТРЖИШТУ ПО СНАБДЕВАЧИМА - РЕАЛИЗАЦИЈА У 2022. ГОДИНИ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34"/>
    </row>
    <row r="8" spans="3:8" ht="13.5" customHeight="1" thickBot="1">
      <c r="C8" s="17"/>
      <c r="D8" s="17"/>
      <c r="E8" s="48"/>
      <c r="F8" s="18"/>
      <c r="G8" s="18"/>
      <c r="H8" s="18"/>
    </row>
    <row r="9" spans="2:17" ht="18" customHeight="1" thickBot="1" thickTop="1">
      <c r="B9" s="100" t="s">
        <v>104</v>
      </c>
      <c r="C9" s="99"/>
      <c r="D9" s="97"/>
      <c r="E9" s="97"/>
      <c r="F9" s="398"/>
      <c r="G9" s="398"/>
      <c r="H9" s="97"/>
      <c r="I9" s="97"/>
      <c r="J9" s="97"/>
      <c r="K9" s="97"/>
      <c r="L9" s="97"/>
      <c r="M9" s="97"/>
      <c r="N9" s="97"/>
      <c r="O9" s="97"/>
      <c r="P9" s="97"/>
      <c r="Q9" s="269"/>
    </row>
    <row r="10" spans="2:16" ht="18" customHeight="1" thickTop="1">
      <c r="B10" s="392" t="s">
        <v>0</v>
      </c>
      <c r="C10" s="393" t="s">
        <v>206</v>
      </c>
      <c r="D10" s="395" t="s">
        <v>207</v>
      </c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6"/>
    </row>
    <row r="11" spans="2:16" ht="18" customHeight="1">
      <c r="B11" s="383"/>
      <c r="C11" s="394"/>
      <c r="D11" s="39" t="s">
        <v>28</v>
      </c>
      <c r="E11" s="39" t="s">
        <v>29</v>
      </c>
      <c r="F11" s="39" t="s">
        <v>30</v>
      </c>
      <c r="G11" s="39" t="s">
        <v>31</v>
      </c>
      <c r="H11" s="39" t="s">
        <v>32</v>
      </c>
      <c r="I11" s="39" t="s">
        <v>33</v>
      </c>
      <c r="J11" s="49" t="s">
        <v>34</v>
      </c>
      <c r="K11" s="49" t="s">
        <v>35</v>
      </c>
      <c r="L11" s="49" t="s">
        <v>36</v>
      </c>
      <c r="M11" s="49" t="s">
        <v>37</v>
      </c>
      <c r="N11" s="49" t="s">
        <v>38</v>
      </c>
      <c r="O11" s="49" t="s">
        <v>39</v>
      </c>
      <c r="P11" s="50" t="s">
        <v>40</v>
      </c>
    </row>
    <row r="12" spans="2:16" ht="18" customHeight="1">
      <c r="B12" s="23"/>
      <c r="C12" s="276" t="s">
        <v>208</v>
      </c>
      <c r="D12" s="51">
        <f>SUM(D13:D36)</f>
        <v>0</v>
      </c>
      <c r="E12" s="51">
        <f aca="true" t="shared" si="0" ref="E12:P12">SUM(E13:E36)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27">
        <f t="shared" si="0"/>
        <v>0</v>
      </c>
    </row>
    <row r="13" spans="2:16" ht="18" customHeight="1">
      <c r="B13" s="266">
        <v>1</v>
      </c>
      <c r="C13" s="277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173">
        <f>SUM(D13:O13)</f>
        <v>0</v>
      </c>
    </row>
    <row r="14" spans="2:16" ht="18" customHeight="1">
      <c r="B14" s="267">
        <v>2</v>
      </c>
      <c r="C14" s="278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34">
        <f>SUM(D14:O14)</f>
        <v>0</v>
      </c>
    </row>
    <row r="15" spans="2:16" ht="18" customHeight="1">
      <c r="B15" s="267">
        <v>3</v>
      </c>
      <c r="C15" s="279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34">
        <f>SUM(D15:O15)</f>
        <v>0</v>
      </c>
    </row>
    <row r="16" spans="2:16" ht="18" customHeight="1">
      <c r="B16" s="268">
        <v>4</v>
      </c>
      <c r="C16" s="279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34">
        <f>SUM(D16:O16)</f>
        <v>0</v>
      </c>
    </row>
    <row r="17" spans="2:16" ht="18" customHeight="1">
      <c r="B17" s="267">
        <v>5</v>
      </c>
      <c r="C17" s="279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34">
        <f aca="true" t="shared" si="1" ref="P17:P22">SUM(D17:O17)</f>
        <v>0</v>
      </c>
    </row>
    <row r="18" spans="2:16" ht="18" customHeight="1">
      <c r="B18" s="267">
        <v>6</v>
      </c>
      <c r="C18" s="28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34">
        <f t="shared" si="1"/>
        <v>0</v>
      </c>
    </row>
    <row r="19" spans="2:16" ht="18" customHeight="1">
      <c r="B19" s="268">
        <v>7</v>
      </c>
      <c r="C19" s="280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34">
        <f t="shared" si="1"/>
        <v>0</v>
      </c>
    </row>
    <row r="20" spans="2:16" ht="18" customHeight="1">
      <c r="B20" s="267">
        <v>8</v>
      </c>
      <c r="C20" s="28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34">
        <f t="shared" si="1"/>
        <v>0</v>
      </c>
    </row>
    <row r="21" spans="2:16" ht="18" customHeight="1">
      <c r="B21" s="267">
        <v>9</v>
      </c>
      <c r="C21" s="28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34">
        <f t="shared" si="1"/>
        <v>0</v>
      </c>
    </row>
    <row r="22" spans="2:16" ht="18" customHeight="1">
      <c r="B22" s="267">
        <v>10</v>
      </c>
      <c r="C22" s="28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38">
        <f t="shared" si="1"/>
        <v>0</v>
      </c>
    </row>
    <row r="23" spans="2:16" ht="18" customHeight="1">
      <c r="B23" s="268">
        <v>11</v>
      </c>
      <c r="C23" s="28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34">
        <f>SUM(D23:O23)</f>
        <v>0</v>
      </c>
    </row>
    <row r="24" spans="2:16" ht="18" customHeight="1">
      <c r="B24" s="267">
        <v>12</v>
      </c>
      <c r="C24" s="280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34">
        <f>SUM(D24:O24)</f>
        <v>0</v>
      </c>
    </row>
    <row r="25" spans="2:16" ht="18" customHeight="1">
      <c r="B25" s="267">
        <v>13</v>
      </c>
      <c r="C25" s="281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34">
        <f>SUM(D25:O25)</f>
        <v>0</v>
      </c>
    </row>
    <row r="26" spans="2:16" ht="18" customHeight="1">
      <c r="B26" s="268">
        <v>14</v>
      </c>
      <c r="C26" s="28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34">
        <f aca="true" t="shared" si="2" ref="P26:P33">SUM(D26:O26)</f>
        <v>0</v>
      </c>
    </row>
    <row r="27" spans="2:16" ht="18" customHeight="1">
      <c r="B27" s="267">
        <v>15</v>
      </c>
      <c r="C27" s="280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34">
        <f t="shared" si="2"/>
        <v>0</v>
      </c>
    </row>
    <row r="28" spans="2:16" ht="18" customHeight="1">
      <c r="B28" s="267">
        <v>16</v>
      </c>
      <c r="C28" s="28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34">
        <f t="shared" si="2"/>
        <v>0</v>
      </c>
    </row>
    <row r="29" spans="2:16" ht="18" customHeight="1">
      <c r="B29" s="267">
        <v>17</v>
      </c>
      <c r="C29" s="28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34">
        <f t="shared" si="2"/>
        <v>0</v>
      </c>
    </row>
    <row r="30" spans="2:16" ht="18" customHeight="1">
      <c r="B30" s="268">
        <v>18</v>
      </c>
      <c r="C30" s="28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38">
        <f t="shared" si="2"/>
        <v>0</v>
      </c>
    </row>
    <row r="31" spans="2:16" ht="18" customHeight="1">
      <c r="B31" s="267">
        <v>19</v>
      </c>
      <c r="C31" s="280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38">
        <f t="shared" si="2"/>
        <v>0</v>
      </c>
    </row>
    <row r="32" spans="2:16" ht="18" customHeight="1">
      <c r="B32" s="267">
        <v>20</v>
      </c>
      <c r="C32" s="280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38">
        <f t="shared" si="2"/>
        <v>0</v>
      </c>
    </row>
    <row r="33" spans="2:16" ht="18" customHeight="1">
      <c r="B33" s="267">
        <v>21</v>
      </c>
      <c r="C33" s="280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38">
        <f t="shared" si="2"/>
        <v>0</v>
      </c>
    </row>
    <row r="34" spans="2:16" ht="18" customHeight="1">
      <c r="B34" s="267">
        <v>23</v>
      </c>
      <c r="C34" s="28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34">
        <f>SUM(D34:O34)</f>
        <v>0</v>
      </c>
    </row>
    <row r="35" spans="2:16" ht="18" customHeight="1">
      <c r="B35" s="268">
        <v>24</v>
      </c>
      <c r="C35" s="281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34">
        <f>SUM(D35:O35)</f>
        <v>0</v>
      </c>
    </row>
    <row r="36" spans="2:16" ht="18" customHeight="1" thickBot="1">
      <c r="B36" s="273">
        <v>25</v>
      </c>
      <c r="C36" s="283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5">
        <f>SUM(D36:O36)</f>
        <v>0</v>
      </c>
    </row>
    <row r="37" ht="13.5" thickTop="1"/>
  </sheetData>
  <sheetProtection/>
  <mergeCells count="5">
    <mergeCell ref="F9:G9"/>
    <mergeCell ref="B10:B11"/>
    <mergeCell ref="C10:C11"/>
    <mergeCell ref="D10:P10"/>
    <mergeCell ref="B7:P7"/>
  </mergeCells>
  <printOptions horizontalCentered="1"/>
  <pageMargins left="0.31496062992125984" right="0.1968503937007874" top="0.24" bottom="0.36" header="0.15748031496062992" footer="0.15748031496062992"/>
  <pageSetup fitToHeight="1" fitToWidth="1" horizontalDpi="600" verticalDpi="600" orientation="landscape" paperSize="9" scale="93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2022-11-15T12:36:43Z</cp:lastPrinted>
  <dcterms:created xsi:type="dcterms:W3CDTF">2006-07-05T09:57:32Z</dcterms:created>
  <dcterms:modified xsi:type="dcterms:W3CDTF">2023-03-16T09:26:10Z</dcterms:modified>
  <cp:category/>
  <cp:version/>
  <cp:contentType/>
  <cp:contentStatus/>
</cp:coreProperties>
</file>