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INSTRUCTION" sheetId="1" r:id="rId1"/>
    <sheet name="DTS-MV-Price" sheetId="2" r:id="rId2"/>
    <sheet name="DTS-MV-TS" sheetId="3" r:id="rId3"/>
    <sheet name="DTS-MV-Line" sheetId="4" r:id="rId4"/>
    <sheet name="DTS-Existing Network" sheetId="5" r:id="rId5"/>
  </sheets>
  <definedNames>
    <definedName name="_xlnm.Print_Area" localSheetId="4">'DTS-Existing Network'!$B$2:$H$23</definedName>
    <definedName name="_xlnm.Print_Area" localSheetId="3">'DTS-MV-Line'!$B$2:$K$21</definedName>
    <definedName name="_xlnm.Print_Area" localSheetId="1">'DTS-MV-Price'!$B$1:$G$24</definedName>
    <definedName name="_xlnm.Print_Area" localSheetId="2">'DTS-MV-TS'!$B$2:$K$16</definedName>
    <definedName name="_xlnm.Print_Area" localSheetId="0">'INSTRUCTION'!$B$2:$N$18</definedName>
  </definedNames>
  <calcPr fullCalcOnLoad="1"/>
</workbook>
</file>

<file path=xl/sharedStrings.xml><?xml version="1.0" encoding="utf-8"?>
<sst xmlns="http://schemas.openxmlformats.org/spreadsheetml/2006/main" count="164" uniqueCount="109">
  <si>
    <t>(km)</t>
  </si>
  <si>
    <t>(kW)</t>
  </si>
  <si>
    <t>1.</t>
  </si>
  <si>
    <t>2.</t>
  </si>
  <si>
    <t>3.</t>
  </si>
  <si>
    <t>4.</t>
  </si>
  <si>
    <t>5.</t>
  </si>
  <si>
    <t>TS 110/10 kV</t>
  </si>
  <si>
    <t>(МVA)</t>
  </si>
  <si>
    <t>2x31,5</t>
  </si>
  <si>
    <t>2x40</t>
  </si>
  <si>
    <t>TS 35/10 kV</t>
  </si>
  <si>
    <t>2x8</t>
  </si>
  <si>
    <t>TS 110/20 kV</t>
  </si>
  <si>
    <t>TS 110/35 kV</t>
  </si>
  <si>
    <t>TS 110/10 kV; 2x31,5 MVA</t>
  </si>
  <si>
    <t>TS 110/20 kV; 2x31,5 MVA</t>
  </si>
  <si>
    <t>TS 110/35 kV; 2x31,5 MVA</t>
  </si>
  <si>
    <t>TS 35/10 kV; 2x8 MVA</t>
  </si>
  <si>
    <t>10 kV</t>
  </si>
  <si>
    <t>20 kV</t>
  </si>
  <si>
    <t>35 kV</t>
  </si>
  <si>
    <t>6.</t>
  </si>
  <si>
    <t>7.</t>
  </si>
  <si>
    <t>Instructions how to fill in the tables</t>
  </si>
  <si>
    <t>Fill in only those cells marked yellow.</t>
  </si>
  <si>
    <t>Table 2.2.2 is not to be filled in because semi-deep costs appear automatically</t>
  </si>
  <si>
    <t>Table 2.2.3 - enter the following data:</t>
  </si>
  <si>
    <t xml:space="preserve">- unit price of one transformer station (equipment, material, works) </t>
  </si>
  <si>
    <t>- unit cost of design preparation and provision of other documentation is the cost relating to one transformer station</t>
  </si>
  <si>
    <t>Table 2.2.4 - enter the following data:</t>
  </si>
  <si>
    <t>- unit cost of line is the price of 1km of overhead line or cable</t>
  </si>
  <si>
    <t>- unit costs of works is the cost of works required for construction of 1km of overhead line or cable</t>
  </si>
  <si>
    <t>- cost of design preparation and provision of other documentation is the cost relating to one overhead line or cable</t>
  </si>
  <si>
    <t>- total number and length of overhead and underground lines coming out of transformer stations whose number is indicated in the table</t>
  </si>
  <si>
    <t>Table 2.2.6 - enter data about distribution network proportions:</t>
  </si>
  <si>
    <t>- installed power of all 110/10 kV TS within the distribution network constructed in the open</t>
  </si>
  <si>
    <t>- total number of  110/10 kV TS, 110/20 kV TS,  110/35 kV TS and  35/10 kV TS within the distribution network</t>
  </si>
  <si>
    <t xml:space="preserve">- installed power of all  110/10 kV TS with housing within the distribution network (SF6 technology) </t>
  </si>
  <si>
    <t>Table 2.2.1 - Distribution network as methodology definition</t>
  </si>
  <si>
    <t>Network elements</t>
  </si>
  <si>
    <t>Costs</t>
  </si>
  <si>
    <t>(dinar)</t>
  </si>
  <si>
    <t>Installed power</t>
  </si>
  <si>
    <t>CONNECTION TO 10 kV NETWORK</t>
  </si>
  <si>
    <t>TS</t>
  </si>
  <si>
    <t>Lines</t>
  </si>
  <si>
    <t>Total</t>
  </si>
  <si>
    <t>CONNECTION TO 20 kV NETWORK</t>
  </si>
  <si>
    <t>CONNECTION TO 35 kV NETWORK</t>
  </si>
  <si>
    <t>Table 2.2.2 - SEMI-DEEP COSTS FOR FACILITIES CONNECTED TO MEDIUM VOLTAGE NETWORK</t>
  </si>
  <si>
    <t>Network voltage level</t>
  </si>
  <si>
    <t>Coefficient of customer's portion in semi-deep costs</t>
  </si>
  <si>
    <t>Load coefficient in winter period</t>
  </si>
  <si>
    <t>Capacity reserve  coefficient</t>
  </si>
  <si>
    <t>Load coincidence factor</t>
  </si>
  <si>
    <t>SEMI_DEEP COSTS</t>
  </si>
  <si>
    <t>(dinar/kW)</t>
  </si>
  <si>
    <t>Table 2.2.3 - SEMI-DEEP COSTS FOR FACILITIES CONNECTED TO MV NETWORK  - TRANSFORMER STATIONS</t>
  </si>
  <si>
    <t>Transformer station</t>
  </si>
  <si>
    <t>Installed demand</t>
  </si>
  <si>
    <t>Weighted demand for 10 kV network</t>
  </si>
  <si>
    <t>weight</t>
  </si>
  <si>
    <t>demand</t>
  </si>
  <si>
    <t>Quantity</t>
  </si>
  <si>
    <t>TS alone</t>
  </si>
  <si>
    <t>Unit prices for TS</t>
  </si>
  <si>
    <t>(pcs)</t>
  </si>
  <si>
    <t>(din/pcs)</t>
  </si>
  <si>
    <t>Design and other docs</t>
  </si>
  <si>
    <t>TOTAL COSTS (weighted for 10 kV network)</t>
  </si>
  <si>
    <t>TS 110/10kV-with housing</t>
  </si>
  <si>
    <t>TOTAL</t>
  </si>
  <si>
    <t>Table 2.2.4 - SEMI-DEEP COSTS FOR FACILITIES CONNECTED TO MV NETWORK - LINES</t>
  </si>
  <si>
    <t>Lines from TS</t>
  </si>
  <si>
    <t>Line type</t>
  </si>
  <si>
    <t>Average length of 1 line</t>
  </si>
  <si>
    <t>No. of lines per TS</t>
  </si>
  <si>
    <t>Total length of lines</t>
  </si>
  <si>
    <t>Unit price of</t>
  </si>
  <si>
    <t>Line</t>
  </si>
  <si>
    <t>Works</t>
  </si>
  <si>
    <t>(dinar/km)</t>
  </si>
  <si>
    <t>(dinar/line)</t>
  </si>
  <si>
    <t>TOTAL COSTS</t>
  </si>
  <si>
    <t>OHL 10kV, Alč 3x95mm2 на БС</t>
  </si>
  <si>
    <t>Cable 10kV, XHE 49 3x150mm2</t>
  </si>
  <si>
    <t>OHL 35kV, Alč 3x95mm2 на MС</t>
  </si>
  <si>
    <t>Cable 35kV, XHE 49 3x150mm2</t>
  </si>
  <si>
    <t>Table 2.2.5 - enter data about distribution network proportions:</t>
  </si>
  <si>
    <t>Table 2.2.5 - LINES COMING FROM TRANSFORMER STATIONS - data for entire network</t>
  </si>
  <si>
    <t>Total No. of TS  within network</t>
  </si>
  <si>
    <t>Line coming from transformer stations</t>
  </si>
  <si>
    <t>Total No. of lines</t>
  </si>
  <si>
    <t>Average length of lines</t>
  </si>
  <si>
    <t>10 kV-OHL</t>
  </si>
  <si>
    <t>20 kV-OHL</t>
  </si>
  <si>
    <t>35 kV-OHL</t>
  </si>
  <si>
    <t>10 kV-underground</t>
  </si>
  <si>
    <t>20 kV-underground</t>
  </si>
  <si>
    <t>35 kV-underground</t>
  </si>
  <si>
    <t xml:space="preserve">Note: </t>
  </si>
  <si>
    <t>Table 2.2.6 - ТS 110/10 kV EXISTING WITHIN THE SYSTEM</t>
  </si>
  <si>
    <t>Installed demand of all TS</t>
  </si>
  <si>
    <t>Demand share (weight)</t>
  </si>
  <si>
    <t>TS 110/10 kV in the open</t>
  </si>
  <si>
    <t>TS 110/10 kV with housing</t>
  </si>
  <si>
    <t>Data about lines relate to those TS whose total number is indicated in the table</t>
  </si>
  <si>
    <t>Table 2.2.1 is not o be filled in because data from tables 2.2.3 and 2.2.4 appear automatically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</si>
</sst>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0" xfId="57" applyFont="1" applyAlignment="1">
      <alignment horizontal="left"/>
      <protection/>
    </xf>
    <xf numFmtId="0" fontId="0" fillId="0" borderId="1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center"/>
      <protection/>
    </xf>
    <xf numFmtId="4" fontId="4" fillId="0" borderId="10" xfId="57" applyNumberFormat="1" applyFont="1" applyBorder="1" applyAlignment="1">
      <alignment horizontal="right"/>
      <protection/>
    </xf>
    <xf numFmtId="3" fontId="4" fillId="33" borderId="10" xfId="57" applyNumberFormat="1" applyFont="1" applyFill="1" applyBorder="1" applyAlignment="1">
      <alignment horizontal="right"/>
      <protection/>
    </xf>
    <xf numFmtId="0" fontId="4" fillId="33" borderId="10" xfId="57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0" fontId="0" fillId="0" borderId="11" xfId="57" applyBorder="1" applyAlignment="1">
      <alignment horizontal="center"/>
      <protection/>
    </xf>
    <xf numFmtId="0" fontId="0" fillId="0" borderId="11" xfId="57" applyFont="1" applyFill="1" applyBorder="1" applyAlignment="1">
      <alignment horizontal="center"/>
      <protection/>
    </xf>
    <xf numFmtId="181" fontId="0" fillId="0" borderId="11" xfId="57" applyNumberFormat="1" applyBorder="1" applyAlignment="1">
      <alignment horizontal="center"/>
      <protection/>
    </xf>
    <xf numFmtId="4" fontId="0" fillId="34" borderId="11" xfId="57" applyNumberFormat="1" applyFont="1" applyFill="1" applyBorder="1" applyAlignment="1">
      <alignment horizontal="right"/>
      <protection/>
    </xf>
    <xf numFmtId="4" fontId="0" fillId="0" borderId="11" xfId="57" applyNumberFormat="1" applyFont="1" applyBorder="1" applyAlignment="1">
      <alignment horizontal="right"/>
      <protection/>
    </xf>
    <xf numFmtId="4" fontId="0" fillId="0" borderId="11" xfId="57" applyNumberFormat="1" applyBorder="1" applyAlignment="1">
      <alignment horizontal="right"/>
      <protection/>
    </xf>
    <xf numFmtId="0" fontId="0" fillId="0" borderId="12" xfId="57" applyBorder="1" applyAlignment="1">
      <alignment horizontal="center"/>
      <protection/>
    </xf>
    <xf numFmtId="0" fontId="0" fillId="0" borderId="12" xfId="57" applyFont="1" applyBorder="1" applyAlignment="1">
      <alignment horizontal="center"/>
      <protection/>
    </xf>
    <xf numFmtId="181" fontId="0" fillId="0" borderId="12" xfId="57" applyNumberFormat="1" applyBorder="1" applyAlignment="1">
      <alignment horizontal="center"/>
      <protection/>
    </xf>
    <xf numFmtId="4" fontId="0" fillId="34" borderId="12" xfId="57" applyNumberFormat="1" applyFont="1" applyFill="1" applyBorder="1" applyAlignment="1">
      <alignment horizontal="right"/>
      <protection/>
    </xf>
    <xf numFmtId="4" fontId="0" fillId="0" borderId="12" xfId="57" applyNumberFormat="1" applyFont="1" applyBorder="1" applyAlignment="1">
      <alignment horizontal="right"/>
      <protection/>
    </xf>
    <xf numFmtId="4" fontId="0" fillId="0" borderId="12" xfId="57" applyNumberFormat="1" applyBorder="1" applyAlignment="1">
      <alignment horizontal="right"/>
      <protection/>
    </xf>
    <xf numFmtId="0" fontId="0" fillId="0" borderId="12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13" xfId="57" applyFont="1" applyBorder="1" applyAlignment="1">
      <alignment horizontal="center"/>
      <protection/>
    </xf>
    <xf numFmtId="181" fontId="0" fillId="0" borderId="13" xfId="57" applyNumberFormat="1" applyBorder="1" applyAlignment="1">
      <alignment horizontal="center"/>
      <protection/>
    </xf>
    <xf numFmtId="4" fontId="0" fillId="34" borderId="13" xfId="57" applyNumberFormat="1" applyFont="1" applyFill="1" applyBorder="1" applyAlignment="1">
      <alignment horizontal="right"/>
      <protection/>
    </xf>
    <xf numFmtId="4" fontId="0" fillId="0" borderId="13" xfId="57" applyNumberFormat="1" applyFont="1" applyBorder="1" applyAlignment="1">
      <alignment horizontal="right"/>
      <protection/>
    </xf>
    <xf numFmtId="4" fontId="0" fillId="0" borderId="13" xfId="57" applyNumberFormat="1" applyBorder="1" applyAlignment="1">
      <alignment horizontal="right"/>
      <protection/>
    </xf>
    <xf numFmtId="0" fontId="0" fillId="0" borderId="11" xfId="57" applyFill="1" applyBorder="1" applyAlignment="1">
      <alignment horizontal="center"/>
      <protection/>
    </xf>
    <xf numFmtId="4" fontId="0" fillId="34" borderId="11" xfId="57" applyNumberFormat="1" applyFill="1" applyBorder="1" applyAlignment="1">
      <alignment horizontal="right"/>
      <protection/>
    </xf>
    <xf numFmtId="0" fontId="0" fillId="0" borderId="12" xfId="57" applyFill="1" applyBorder="1" applyAlignment="1">
      <alignment horizontal="center"/>
      <protection/>
    </xf>
    <xf numFmtId="4" fontId="0" fillId="34" borderId="12" xfId="57" applyNumberFormat="1" applyFill="1" applyBorder="1" applyAlignment="1">
      <alignment horizontal="right"/>
      <protection/>
    </xf>
    <xf numFmtId="0" fontId="0" fillId="0" borderId="13" xfId="57" applyFill="1" applyBorder="1" applyAlignment="1">
      <alignment horizontal="center"/>
      <protection/>
    </xf>
    <xf numFmtId="4" fontId="0" fillId="34" borderId="13" xfId="57" applyNumberFormat="1" applyFill="1" applyBorder="1" applyAlignment="1">
      <alignment horizontal="righ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4" fontId="0" fillId="0" borderId="0" xfId="57" applyNumberFormat="1" applyFill="1" applyBorder="1" applyAlignment="1">
      <alignment horizontal="right"/>
      <protection/>
    </xf>
    <xf numFmtId="0" fontId="5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3" fontId="0" fillId="0" borderId="10" xfId="57" applyNumberFormat="1" applyFont="1" applyFill="1" applyBorder="1" applyAlignment="1">
      <alignment horizontal="center" vertical="center" wrapText="1"/>
      <protection/>
    </xf>
    <xf numFmtId="4" fontId="0" fillId="35" borderId="10" xfId="57" applyNumberFormat="1" applyFill="1" applyBorder="1" applyAlignment="1">
      <alignment horizontal="right" vertical="center" wrapText="1"/>
      <protection/>
    </xf>
    <xf numFmtId="4" fontId="0" fillId="33" borderId="10" xfId="57" applyNumberForma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180" fontId="5" fillId="0" borderId="10" xfId="57" applyNumberFormat="1" applyFont="1" applyFill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right" vertical="center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11" xfId="57" applyFont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4" fontId="0" fillId="34" borderId="14" xfId="57" applyNumberFormat="1" applyFont="1" applyFill="1" applyBorder="1" applyAlignment="1">
      <alignment horizontal="right"/>
      <protection/>
    </xf>
    <xf numFmtId="4" fontId="0" fillId="0" borderId="14" xfId="57" applyNumberFormat="1" applyFont="1" applyBorder="1" applyAlignment="1">
      <alignment horizontal="right"/>
      <protection/>
    </xf>
    <xf numFmtId="4" fontId="0" fillId="0" borderId="14" xfId="57" applyNumberFormat="1" applyBorder="1" applyAlignment="1">
      <alignment horizontal="right"/>
      <protection/>
    </xf>
    <xf numFmtId="0" fontId="0" fillId="0" borderId="15" xfId="57" applyBorder="1" applyAlignment="1">
      <alignment horizontal="center"/>
      <protection/>
    </xf>
    <xf numFmtId="0" fontId="0" fillId="0" borderId="15" xfId="57" applyFill="1" applyBorder="1" applyAlignment="1">
      <alignment horizontal="center"/>
      <protection/>
    </xf>
    <xf numFmtId="4" fontId="0" fillId="34" borderId="15" xfId="57" applyNumberFormat="1" applyFont="1" applyFill="1" applyBorder="1" applyAlignment="1">
      <alignment horizontal="right"/>
      <protection/>
    </xf>
    <xf numFmtId="4" fontId="0" fillId="34" borderId="15" xfId="57" applyNumberFormat="1" applyFill="1" applyBorder="1" applyAlignment="1">
      <alignment horizontal="right"/>
      <protection/>
    </xf>
    <xf numFmtId="4" fontId="0" fillId="0" borderId="15" xfId="57" applyNumberFormat="1" applyFont="1" applyBorder="1" applyAlignment="1">
      <alignment horizontal="right"/>
      <protection/>
    </xf>
    <xf numFmtId="4" fontId="0" fillId="0" borderId="15" xfId="57" applyNumberFormat="1" applyBorder="1" applyAlignment="1">
      <alignment horizontal="right"/>
      <protection/>
    </xf>
    <xf numFmtId="0" fontId="0" fillId="0" borderId="15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3" xfId="57" applyFont="1" applyFill="1" applyBorder="1" applyAlignment="1">
      <alignment horizontal="center"/>
      <protection/>
    </xf>
    <xf numFmtId="0" fontId="0" fillId="33" borderId="13" xfId="57" applyFont="1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33" borderId="10" xfId="57" applyFont="1" applyFill="1" applyBorder="1" applyAlignment="1">
      <alignment horizontal="right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2" xfId="57" applyFont="1" applyFill="1" applyBorder="1" applyAlignment="1">
      <alignment horizontal="center"/>
      <protection/>
    </xf>
    <xf numFmtId="2" fontId="0" fillId="0" borderId="11" xfId="57" applyNumberFormat="1" applyFill="1" applyBorder="1" applyAlignment="1">
      <alignment horizontal="center"/>
      <protection/>
    </xf>
    <xf numFmtId="2" fontId="0" fillId="0" borderId="12" xfId="57" applyNumberFormat="1" applyFill="1" applyBorder="1" applyAlignment="1">
      <alignment horizontal="center"/>
      <protection/>
    </xf>
    <xf numFmtId="2" fontId="0" fillId="0" borderId="1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2" fontId="0" fillId="0" borderId="0" xfId="57" applyNumberFormat="1" applyFont="1" applyFill="1" applyBorder="1" applyAlignment="1">
      <alignment horizontal="center"/>
      <protection/>
    </xf>
    <xf numFmtId="0" fontId="0" fillId="0" borderId="19" xfId="57" applyFont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/>
      <protection/>
    </xf>
    <xf numFmtId="2" fontId="0" fillId="35" borderId="11" xfId="57" applyNumberFormat="1" applyFont="1" applyFill="1" applyBorder="1" applyAlignment="1">
      <alignment horizontal="center"/>
      <protection/>
    </xf>
    <xf numFmtId="2" fontId="0" fillId="35" borderId="12" xfId="57" applyNumberFormat="1" applyFont="1" applyFill="1" applyBorder="1" applyAlignment="1">
      <alignment horizontal="center"/>
      <protection/>
    </xf>
    <xf numFmtId="2" fontId="0" fillId="0" borderId="11" xfId="57" applyNumberFormat="1" applyFont="1" applyFill="1" applyBorder="1" applyAlignment="1">
      <alignment horizontal="center"/>
      <protection/>
    </xf>
    <xf numFmtId="2" fontId="0" fillId="0" borderId="12" xfId="57" applyNumberFormat="1" applyFont="1" applyFill="1" applyBorder="1" applyAlignment="1">
      <alignment horizontal="center"/>
      <protection/>
    </xf>
    <xf numFmtId="2" fontId="0" fillId="0" borderId="13" xfId="57" applyNumberFormat="1" applyFont="1" applyFill="1" applyBorder="1" applyAlignment="1">
      <alignment horizontal="center"/>
      <protection/>
    </xf>
    <xf numFmtId="181" fontId="0" fillId="0" borderId="11" xfId="57" applyNumberFormat="1" applyFont="1" applyFill="1" applyBorder="1" applyAlignment="1">
      <alignment horizontal="center"/>
      <protection/>
    </xf>
    <xf numFmtId="181" fontId="0" fillId="0" borderId="12" xfId="57" applyNumberFormat="1" applyFont="1" applyFill="1" applyBorder="1" applyAlignment="1">
      <alignment horizontal="center"/>
      <protection/>
    </xf>
    <xf numFmtId="181" fontId="0" fillId="0" borderId="13" xfId="57" applyNumberFormat="1" applyFont="1" applyFill="1" applyBorder="1" applyAlignment="1">
      <alignment horizontal="center"/>
      <protection/>
    </xf>
    <xf numFmtId="181" fontId="0" fillId="0" borderId="15" xfId="57" applyNumberFormat="1" applyFill="1" applyBorder="1" applyAlignment="1">
      <alignment horizontal="center"/>
      <protection/>
    </xf>
    <xf numFmtId="181" fontId="0" fillId="0" borderId="10" xfId="57" applyNumberFormat="1" applyFont="1" applyBorder="1" applyAlignment="1">
      <alignment horizontal="center"/>
      <protection/>
    </xf>
    <xf numFmtId="181" fontId="0" fillId="35" borderId="11" xfId="57" applyNumberFormat="1" applyFill="1" applyBorder="1" applyAlignment="1">
      <alignment horizontal="center"/>
      <protection/>
    </xf>
    <xf numFmtId="1" fontId="0" fillId="35" borderId="11" xfId="57" applyNumberFormat="1" applyFill="1" applyBorder="1" applyAlignment="1">
      <alignment horizontal="center"/>
      <protection/>
    </xf>
    <xf numFmtId="181" fontId="0" fillId="35" borderId="12" xfId="57" applyNumberForma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4" borderId="1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34" borderId="13" xfId="57" applyFont="1" applyFill="1" applyBorder="1" applyAlignment="1">
      <alignment horizontal="center" vertical="center"/>
      <protection/>
    </xf>
    <xf numFmtId="181" fontId="0" fillId="35" borderId="15" xfId="57" applyNumberFormat="1" applyFill="1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181" fontId="0" fillId="35" borderId="14" xfId="57" applyNumberFormat="1" applyFill="1" applyBorder="1" applyAlignment="1">
      <alignment horizontal="center"/>
      <protection/>
    </xf>
    <xf numFmtId="181" fontId="0" fillId="0" borderId="14" xfId="57" applyNumberFormat="1" applyBorder="1" applyAlignment="1">
      <alignment horizontal="center"/>
      <protection/>
    </xf>
    <xf numFmtId="181" fontId="0" fillId="0" borderId="15" xfId="57" applyNumberFormat="1" applyBorder="1" applyAlignment="1">
      <alignment horizontal="center"/>
      <protection/>
    </xf>
    <xf numFmtId="1" fontId="0" fillId="35" borderId="15" xfId="57" applyNumberFormat="1" applyFill="1" applyBorder="1" applyAlignment="1">
      <alignment horizontal="center"/>
      <protection/>
    </xf>
    <xf numFmtId="1" fontId="0" fillId="35" borderId="14" xfId="57" applyNumberFormat="1" applyFill="1" applyBorder="1" applyAlignment="1">
      <alignment horizontal="center"/>
      <protection/>
    </xf>
    <xf numFmtId="181" fontId="0" fillId="35" borderId="13" xfId="57" applyNumberFormat="1" applyFill="1" applyBorder="1" applyAlignment="1">
      <alignment horizontal="center"/>
      <protection/>
    </xf>
    <xf numFmtId="1" fontId="0" fillId="35" borderId="13" xfId="57" applyNumberFormat="1" applyFill="1" applyBorder="1" applyAlignment="1">
      <alignment horizontal="center"/>
      <protection/>
    </xf>
    <xf numFmtId="4" fontId="4" fillId="0" borderId="18" xfId="57" applyNumberFormat="1" applyFont="1" applyBorder="1" applyAlignment="1">
      <alignment horizontal="right"/>
      <protection/>
    </xf>
    <xf numFmtId="4" fontId="4" fillId="0" borderId="18" xfId="57" applyNumberFormat="1" applyFont="1" applyFill="1" applyBorder="1" applyAlignment="1">
      <alignment/>
      <protection/>
    </xf>
    <xf numFmtId="3" fontId="0" fillId="35" borderId="10" xfId="57" applyNumberFormat="1" applyFill="1" applyBorder="1" applyAlignment="1">
      <alignment horizontal="center" vertical="center" wrapText="1"/>
      <protection/>
    </xf>
    <xf numFmtId="181" fontId="0" fillId="0" borderId="11" xfId="57" applyNumberFormat="1" applyFont="1" applyFill="1" applyBorder="1" applyAlignment="1">
      <alignment horizontal="center" vertical="center"/>
      <protection/>
    </xf>
    <xf numFmtId="181" fontId="0" fillId="0" borderId="13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181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Border="1" applyAlignment="1">
      <alignment horizontal="right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0" fillId="0" borderId="20" xfId="57" applyFont="1" applyFill="1" applyBorder="1" applyAlignment="1">
      <alignment horizontal="center" vertical="center" wrapText="1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left" wrapText="1"/>
      <protection/>
    </xf>
    <xf numFmtId="0" fontId="4" fillId="0" borderId="21" xfId="57" applyFont="1" applyFill="1" applyBorder="1" applyAlignment="1">
      <alignment horizontal="left" wrapText="1"/>
      <protection/>
    </xf>
    <xf numFmtId="0" fontId="4" fillId="0" borderId="18" xfId="57" applyFont="1" applyFill="1" applyBorder="1" applyAlignment="1">
      <alignment horizontal="left" wrapText="1"/>
      <protection/>
    </xf>
    <xf numFmtId="0" fontId="5" fillId="0" borderId="20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3" fontId="0" fillId="0" borderId="20" xfId="57" applyNumberFormat="1" applyFont="1" applyBorder="1" applyAlignment="1">
      <alignment horizontal="center" vertical="center" wrapText="1"/>
      <protection/>
    </xf>
    <xf numFmtId="3" fontId="0" fillId="0" borderId="19" xfId="57" applyNumberFormat="1" applyFont="1" applyBorder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right"/>
      <protection/>
    </xf>
    <xf numFmtId="0" fontId="4" fillId="0" borderId="21" xfId="57" applyFont="1" applyFill="1" applyBorder="1" applyAlignment="1">
      <alignment horizontal="right"/>
      <protection/>
    </xf>
    <xf numFmtId="0" fontId="4" fillId="0" borderId="18" xfId="57" applyFont="1" applyFill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4" fillId="0" borderId="21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0" fillId="34" borderId="20" xfId="57" applyFill="1" applyBorder="1" applyAlignment="1">
      <alignment horizontal="center" vertical="center"/>
      <protection/>
    </xf>
    <xf numFmtId="0" fontId="0" fillId="34" borderId="19" xfId="57" applyFill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zoomScale="130" zoomScaleNormal="130" zoomScalePageLayoutView="0" workbookViewId="0" topLeftCell="A1">
      <selection activeCell="C20" sqref="C20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ht="12.75">
      <c r="B2" s="56"/>
      <c r="C2" s="57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12.75">
      <c r="B3" s="58" t="s">
        <v>2</v>
      </c>
      <c r="C3" s="56" t="s">
        <v>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2.75">
      <c r="B4" s="58" t="s">
        <v>3</v>
      </c>
      <c r="C4" s="59" t="s">
        <v>108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12.75">
      <c r="B5" s="58" t="s">
        <v>4</v>
      </c>
      <c r="C5" s="56" t="s">
        <v>26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2:14" ht="12.75">
      <c r="B6" s="58" t="s">
        <v>5</v>
      </c>
      <c r="C6" s="56" t="s">
        <v>27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12.75">
      <c r="B7" s="58"/>
      <c r="C7" s="56" t="s">
        <v>28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12.75">
      <c r="B8" s="58"/>
      <c r="C8" s="56" t="s">
        <v>29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12.75">
      <c r="B9" s="58" t="s">
        <v>6</v>
      </c>
      <c r="C9" s="56" t="s">
        <v>30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ht="12.75">
      <c r="B10" s="58"/>
      <c r="C10" s="56" t="s">
        <v>31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2.75">
      <c r="B11" s="58"/>
      <c r="C11" s="56" t="s">
        <v>32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2.75">
      <c r="B12" s="58"/>
      <c r="C12" s="56" t="s">
        <v>33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14" ht="12.75">
      <c r="B13" s="58" t="s">
        <v>22</v>
      </c>
      <c r="C13" s="56" t="s">
        <v>89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2:14" ht="12.75">
      <c r="B14" s="58"/>
      <c r="C14" s="56" t="s">
        <v>37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2:14" ht="12.75">
      <c r="B15" s="58"/>
      <c r="C15" s="56" t="s">
        <v>34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2:14" ht="12.75">
      <c r="B16" s="58" t="s">
        <v>23</v>
      </c>
      <c r="C16" s="56" t="s">
        <v>35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2.75">
      <c r="B17" s="58"/>
      <c r="C17" s="56" t="s">
        <v>36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4" ht="12.75">
      <c r="B18" s="58"/>
      <c r="C18" s="56" t="s">
        <v>38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12.75">
      <c r="B19" s="5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ht="12.75">
      <c r="B20" s="5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2:14" ht="12.75">
      <c r="B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2.75">
      <c r="B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12.75">
      <c r="B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2.7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4"/>
  <sheetViews>
    <sheetView zoomScaleSheetLayoutView="100" zoomScalePageLayoutView="0" workbookViewId="0" topLeftCell="A10">
      <selection activeCell="C32" sqref="A1:IV16384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7.7109375" style="2" customWidth="1"/>
    <col min="4" max="6" width="19.7109375" style="2" customWidth="1"/>
    <col min="7" max="7" width="18.7109375" style="2" customWidth="1"/>
    <col min="8" max="16384" width="9.140625" style="2" customWidth="1"/>
  </cols>
  <sheetData>
    <row r="1" ht="12.75">
      <c r="B1" s="1"/>
    </row>
    <row r="2" spans="2:4" ht="12.75">
      <c r="B2" s="46" t="s">
        <v>39</v>
      </c>
      <c r="C2" s="47"/>
      <c r="D2" s="40"/>
    </row>
    <row r="3" spans="2:4" ht="12.75">
      <c r="B3" s="134" t="s">
        <v>40</v>
      </c>
      <c r="C3" s="48" t="s">
        <v>41</v>
      </c>
      <c r="D3" s="48" t="s">
        <v>43</v>
      </c>
    </row>
    <row r="4" spans="2:4" ht="12.75">
      <c r="B4" s="135"/>
      <c r="C4" s="48" t="s">
        <v>42</v>
      </c>
      <c r="D4" s="48" t="s">
        <v>1</v>
      </c>
    </row>
    <row r="5" spans="2:4" ht="20.25" customHeight="1">
      <c r="B5" s="136" t="s">
        <v>44</v>
      </c>
      <c r="C5" s="137"/>
      <c r="D5" s="138"/>
    </row>
    <row r="6" spans="2:4" ht="12.75">
      <c r="B6" s="6" t="s">
        <v>45</v>
      </c>
      <c r="C6" s="49">
        <f>'DTS-MV-TS'!K10</f>
        <v>0</v>
      </c>
      <c r="D6" s="50"/>
    </row>
    <row r="7" spans="2:4" ht="12.75">
      <c r="B7" s="6" t="s">
        <v>46</v>
      </c>
      <c r="C7" s="49">
        <f>'DTS-MV-Line'!K13</f>
        <v>0</v>
      </c>
      <c r="D7" s="50"/>
    </row>
    <row r="8" spans="2:4" ht="12.75">
      <c r="B8" s="6" t="s">
        <v>47</v>
      </c>
      <c r="C8" s="49">
        <f>C6+C7</f>
        <v>0</v>
      </c>
      <c r="D8" s="121">
        <f>'DTS-MV-TS'!F10*1000</f>
        <v>64000</v>
      </c>
    </row>
    <row r="9" spans="2:4" ht="20.25" customHeight="1">
      <c r="B9" s="136" t="s">
        <v>48</v>
      </c>
      <c r="C9" s="137"/>
      <c r="D9" s="138"/>
    </row>
    <row r="10" spans="2:4" ht="12.75">
      <c r="B10" s="6" t="s">
        <v>45</v>
      </c>
      <c r="C10" s="49">
        <f>'DTS-MV-TS'!K13</f>
        <v>0</v>
      </c>
      <c r="D10" s="50"/>
    </row>
    <row r="11" spans="2:4" ht="12.75">
      <c r="B11" s="6" t="s">
        <v>46</v>
      </c>
      <c r="C11" s="49">
        <f>'DTS-MV-Line'!K17</f>
        <v>0</v>
      </c>
      <c r="D11" s="50"/>
    </row>
    <row r="12" spans="2:4" ht="12.75">
      <c r="B12" s="6" t="s">
        <v>47</v>
      </c>
      <c r="C12" s="49">
        <f>C10+C11</f>
        <v>0</v>
      </c>
      <c r="D12" s="121">
        <f>'DTS-MV-TS'!D13*1000</f>
        <v>63000</v>
      </c>
    </row>
    <row r="13" spans="2:4" ht="20.25" customHeight="1">
      <c r="B13" s="136" t="s">
        <v>49</v>
      </c>
      <c r="C13" s="137"/>
      <c r="D13" s="138"/>
    </row>
    <row r="14" spans="2:4" ht="12.75">
      <c r="B14" s="6" t="s">
        <v>45</v>
      </c>
      <c r="C14" s="49">
        <f>'DTS-MV-TS'!K16</f>
        <v>0</v>
      </c>
      <c r="D14" s="50"/>
    </row>
    <row r="15" spans="2:4" ht="12.75">
      <c r="B15" s="6" t="s">
        <v>46</v>
      </c>
      <c r="C15" s="49">
        <f>'DTS-MV-Line'!K21</f>
        <v>0</v>
      </c>
      <c r="D15" s="50"/>
    </row>
    <row r="16" spans="2:4" ht="12.75">
      <c r="B16" s="6" t="s">
        <v>47</v>
      </c>
      <c r="C16" s="49">
        <f>C14+C15</f>
        <v>0</v>
      </c>
      <c r="D16" s="121">
        <f>'DTS-MV-TS'!D16*1000</f>
        <v>63000</v>
      </c>
    </row>
    <row r="17" spans="2:3" s="42" customFormat="1" ht="12.75">
      <c r="B17" s="43"/>
      <c r="C17" s="44"/>
    </row>
    <row r="18" spans="2:3" s="42" customFormat="1" ht="12.75">
      <c r="B18" s="43"/>
      <c r="C18" s="44"/>
    </row>
    <row r="19" spans="2:7" s="41" customFormat="1" ht="15.75">
      <c r="B19" s="54" t="s">
        <v>50</v>
      </c>
      <c r="C19" s="45"/>
      <c r="D19" s="45"/>
      <c r="E19" s="45"/>
      <c r="F19" s="45"/>
      <c r="G19" s="45"/>
    </row>
    <row r="20" spans="2:7" ht="45" customHeight="1">
      <c r="B20" s="139" t="s">
        <v>51</v>
      </c>
      <c r="C20" s="173" t="s">
        <v>52</v>
      </c>
      <c r="D20" s="175" t="s">
        <v>53</v>
      </c>
      <c r="E20" s="132" t="s">
        <v>54</v>
      </c>
      <c r="F20" s="175" t="s">
        <v>55</v>
      </c>
      <c r="G20" s="177" t="s">
        <v>56</v>
      </c>
    </row>
    <row r="21" spans="2:7" ht="21.75" customHeight="1">
      <c r="B21" s="140"/>
      <c r="C21" s="174"/>
      <c r="D21" s="176"/>
      <c r="E21" s="133"/>
      <c r="F21" s="176"/>
      <c r="G21" s="177" t="s">
        <v>57</v>
      </c>
    </row>
    <row r="22" spans="2:7" ht="21.75" customHeight="1">
      <c r="B22" s="130" t="s">
        <v>19</v>
      </c>
      <c r="C22" s="131">
        <v>0.8</v>
      </c>
      <c r="D22" s="51">
        <v>1.3</v>
      </c>
      <c r="E22" s="51">
        <v>0.2</v>
      </c>
      <c r="F22" s="52">
        <v>0.4</v>
      </c>
      <c r="G22" s="53">
        <f>C8/(D8*D22*(1-E22)/F22)*C22</f>
        <v>0</v>
      </c>
    </row>
    <row r="23" spans="2:7" ht="21.75" customHeight="1">
      <c r="B23" s="130" t="s">
        <v>20</v>
      </c>
      <c r="C23" s="131">
        <v>0.8</v>
      </c>
      <c r="D23" s="51">
        <v>1.3</v>
      </c>
      <c r="E23" s="51">
        <v>0.2</v>
      </c>
      <c r="F23" s="52">
        <v>0.4</v>
      </c>
      <c r="G23" s="53">
        <f>C12/(D12*D23*(1-E23)/F23)*C23</f>
        <v>0</v>
      </c>
    </row>
    <row r="24" spans="2:7" ht="21.75" customHeight="1">
      <c r="B24" s="130" t="s">
        <v>21</v>
      </c>
      <c r="C24" s="129">
        <v>0.8</v>
      </c>
      <c r="D24" s="51">
        <v>1.3</v>
      </c>
      <c r="E24" s="51">
        <v>0.2</v>
      </c>
      <c r="F24" s="52">
        <v>0.5</v>
      </c>
      <c r="G24" s="53">
        <f>C16/(D16*D24*(1-E24)/F24)*C24</f>
        <v>0</v>
      </c>
    </row>
  </sheetData>
  <sheetProtection/>
  <mergeCells count="9">
    <mergeCell ref="E20:E21"/>
    <mergeCell ref="F20:F21"/>
    <mergeCell ref="B3:B4"/>
    <mergeCell ref="B5:D5"/>
    <mergeCell ref="B9:D9"/>
    <mergeCell ref="B13:D13"/>
    <mergeCell ref="D20:D21"/>
    <mergeCell ref="B20:B21"/>
    <mergeCell ref="C20:C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6"/>
  <sheetViews>
    <sheetView zoomScaleSheetLayoutView="100" zoomScalePageLayoutView="0" workbookViewId="0" topLeftCell="A1">
      <selection activeCell="E29" sqref="A1:IV16384"/>
    </sheetView>
  </sheetViews>
  <sheetFormatPr defaultColWidth="9.140625" defaultRowHeight="12.75"/>
  <cols>
    <col min="1" max="1" width="5.7109375" style="2" customWidth="1"/>
    <col min="2" max="2" width="21.7109375" style="2" customWidth="1"/>
    <col min="3" max="4" width="8.7109375" style="2" customWidth="1"/>
    <col min="5" max="7" width="9.7109375" style="2" customWidth="1"/>
    <col min="8" max="9" width="14.7109375" style="2" customWidth="1"/>
    <col min="10" max="10" width="14.7109375" style="3" customWidth="1"/>
    <col min="11" max="11" width="19.7109375" style="3" customWidth="1"/>
    <col min="12" max="16384" width="9.140625" style="2" customWidth="1"/>
  </cols>
  <sheetData>
    <row r="1" ht="12.75">
      <c r="B1" s="1"/>
    </row>
    <row r="2" ht="12.75">
      <c r="B2" s="4" t="s">
        <v>58</v>
      </c>
    </row>
    <row r="3" spans="2:11" ht="25.5" customHeight="1">
      <c r="B3" s="178" t="s">
        <v>59</v>
      </c>
      <c r="C3" s="144" t="s">
        <v>60</v>
      </c>
      <c r="D3" s="145"/>
      <c r="E3" s="150" t="s">
        <v>61</v>
      </c>
      <c r="F3" s="151"/>
      <c r="G3" s="157" t="s">
        <v>64</v>
      </c>
      <c r="H3" s="154" t="s">
        <v>66</v>
      </c>
      <c r="I3" s="154"/>
      <c r="J3" s="154"/>
      <c r="K3" s="152" t="s">
        <v>70</v>
      </c>
    </row>
    <row r="4" spans="2:11" ht="25.5">
      <c r="B4" s="179"/>
      <c r="C4" s="146"/>
      <c r="D4" s="147"/>
      <c r="E4" s="73" t="s">
        <v>62</v>
      </c>
      <c r="F4" s="73" t="s">
        <v>63</v>
      </c>
      <c r="G4" s="158"/>
      <c r="H4" s="7" t="s">
        <v>65</v>
      </c>
      <c r="I4" s="182" t="s">
        <v>69</v>
      </c>
      <c r="J4" s="183" t="s">
        <v>47</v>
      </c>
      <c r="K4" s="153"/>
    </row>
    <row r="5" spans="2:11" ht="12.75">
      <c r="B5" s="8"/>
      <c r="C5" s="148" t="s">
        <v>8</v>
      </c>
      <c r="D5" s="149"/>
      <c r="E5" s="75"/>
      <c r="F5" s="75"/>
      <c r="G5" s="180" t="s">
        <v>67</v>
      </c>
      <c r="H5" s="181" t="s">
        <v>68</v>
      </c>
      <c r="I5" s="181" t="s">
        <v>68</v>
      </c>
      <c r="J5" s="181" t="s">
        <v>68</v>
      </c>
      <c r="K5" s="10" t="s">
        <v>42</v>
      </c>
    </row>
    <row r="6" spans="2:11" ht="18.75" customHeight="1">
      <c r="B6" s="141" t="s">
        <v>44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2:11" ht="12.75">
      <c r="B7" s="60" t="s">
        <v>7</v>
      </c>
      <c r="C7" s="16" t="s">
        <v>9</v>
      </c>
      <c r="D7" s="98">
        <v>63</v>
      </c>
      <c r="E7" s="93">
        <f>'DTS-Existing Network'!D21</f>
        <v>0</v>
      </c>
      <c r="F7" s="95">
        <f>D7*E7</f>
        <v>0</v>
      </c>
      <c r="G7" s="34">
        <v>1</v>
      </c>
      <c r="H7" s="18"/>
      <c r="I7" s="35"/>
      <c r="J7" s="19">
        <f>H7+I7</f>
        <v>0</v>
      </c>
      <c r="K7" s="20">
        <f>J7*G7*E7</f>
        <v>0</v>
      </c>
    </row>
    <row r="8" spans="2:11" ht="12.75">
      <c r="B8" s="22" t="s">
        <v>71</v>
      </c>
      <c r="C8" s="27" t="s">
        <v>10</v>
      </c>
      <c r="D8" s="99">
        <v>80</v>
      </c>
      <c r="E8" s="94">
        <f>'DTS-Existing Network'!D22</f>
        <v>0</v>
      </c>
      <c r="F8" s="96">
        <f>D8*E8</f>
        <v>0</v>
      </c>
      <c r="G8" s="36">
        <v>1</v>
      </c>
      <c r="H8" s="24"/>
      <c r="I8" s="37"/>
      <c r="J8" s="25">
        <f>H8+I8</f>
        <v>0</v>
      </c>
      <c r="K8" s="26">
        <f>J8*G8*E8</f>
        <v>0</v>
      </c>
    </row>
    <row r="9" spans="2:11" ht="12.75">
      <c r="B9" s="29" t="s">
        <v>11</v>
      </c>
      <c r="C9" s="76" t="s">
        <v>12</v>
      </c>
      <c r="D9" s="100">
        <v>16</v>
      </c>
      <c r="E9" s="77"/>
      <c r="F9" s="97">
        <f>D9</f>
        <v>16</v>
      </c>
      <c r="G9" s="38">
        <v>4</v>
      </c>
      <c r="H9" s="31"/>
      <c r="I9" s="39"/>
      <c r="J9" s="32">
        <f>H9+I9</f>
        <v>0</v>
      </c>
      <c r="K9" s="65">
        <f>J9*G9</f>
        <v>0</v>
      </c>
    </row>
    <row r="10" spans="2:11" ht="12.75">
      <c r="B10" s="79" t="s">
        <v>72</v>
      </c>
      <c r="C10" s="80"/>
      <c r="D10" s="80"/>
      <c r="E10" s="80"/>
      <c r="F10" s="87">
        <f>G7*F7+G8*F8+G9*F9</f>
        <v>64</v>
      </c>
      <c r="G10" s="81">
        <f>SUM(G7:G9)</f>
        <v>6</v>
      </c>
      <c r="H10" s="12"/>
      <c r="I10" s="13"/>
      <c r="J10" s="14"/>
      <c r="K10" s="11">
        <f>SUM(K7:K9)</f>
        <v>0</v>
      </c>
    </row>
    <row r="11" spans="2:11" s="61" customFormat="1" ht="18.75" customHeight="1">
      <c r="B11" s="141" t="s">
        <v>48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1" ht="12.75">
      <c r="B12" s="72" t="s">
        <v>13</v>
      </c>
      <c r="C12" s="67" t="s">
        <v>9</v>
      </c>
      <c r="D12" s="101">
        <v>63</v>
      </c>
      <c r="E12" s="78"/>
      <c r="F12" s="78"/>
      <c r="G12" s="67">
        <v>1</v>
      </c>
      <c r="H12" s="68"/>
      <c r="I12" s="69"/>
      <c r="J12" s="25">
        <f>H12+I12</f>
        <v>0</v>
      </c>
      <c r="K12" s="71">
        <f>J12*G12</f>
        <v>0</v>
      </c>
    </row>
    <row r="13" spans="2:11" ht="12.75">
      <c r="B13" s="79" t="s">
        <v>72</v>
      </c>
      <c r="C13" s="80"/>
      <c r="D13" s="102">
        <f>SUM(D12:D12)</f>
        <v>63</v>
      </c>
      <c r="E13" s="80"/>
      <c r="F13" s="80"/>
      <c r="G13" s="79">
        <f>SUM(G12:G12)</f>
        <v>1</v>
      </c>
      <c r="H13" s="14"/>
      <c r="I13" s="82"/>
      <c r="J13" s="14"/>
      <c r="K13" s="11">
        <f>SUM(K12:K12)</f>
        <v>0</v>
      </c>
    </row>
    <row r="14" spans="2:11" s="61" customFormat="1" ht="18.75" customHeight="1">
      <c r="B14" s="141" t="s">
        <v>49</v>
      </c>
      <c r="C14" s="142"/>
      <c r="D14" s="142"/>
      <c r="E14" s="142"/>
      <c r="F14" s="142"/>
      <c r="G14" s="142"/>
      <c r="H14" s="142"/>
      <c r="I14" s="142"/>
      <c r="J14" s="142"/>
      <c r="K14" s="143"/>
    </row>
    <row r="15" spans="2:11" ht="12.75">
      <c r="B15" s="72" t="s">
        <v>14</v>
      </c>
      <c r="C15" s="67" t="s">
        <v>9</v>
      </c>
      <c r="D15" s="101">
        <v>63</v>
      </c>
      <c r="E15" s="78"/>
      <c r="F15" s="78"/>
      <c r="G15" s="36">
        <v>1</v>
      </c>
      <c r="H15" s="24"/>
      <c r="I15" s="37"/>
      <c r="J15" s="25">
        <f>H15+I15</f>
        <v>0</v>
      </c>
      <c r="K15" s="26">
        <f>J15*G15</f>
        <v>0</v>
      </c>
    </row>
    <row r="16" spans="2:11" ht="12.75">
      <c r="B16" s="79" t="s">
        <v>72</v>
      </c>
      <c r="C16" s="80"/>
      <c r="D16" s="102">
        <f>SUM(D15:D15)</f>
        <v>63</v>
      </c>
      <c r="E16" s="80"/>
      <c r="F16" s="80"/>
      <c r="G16" s="79">
        <f>SUM(G15:G15)</f>
        <v>1</v>
      </c>
      <c r="H16" s="14"/>
      <c r="I16" s="13"/>
      <c r="J16" s="14"/>
      <c r="K16" s="11">
        <f>SUM(K15:K15)</f>
        <v>0</v>
      </c>
    </row>
  </sheetData>
  <sheetProtection/>
  <mergeCells count="10">
    <mergeCell ref="B6:K6"/>
    <mergeCell ref="B11:K11"/>
    <mergeCell ref="B14:K14"/>
    <mergeCell ref="C3:D4"/>
    <mergeCell ref="C5:D5"/>
    <mergeCell ref="E3:F3"/>
    <mergeCell ref="K3:K4"/>
    <mergeCell ref="H3:J3"/>
    <mergeCell ref="B3:B4"/>
    <mergeCell ref="G3:G4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21"/>
  <sheetViews>
    <sheetView zoomScaleSheetLayoutView="75" zoomScalePageLayoutView="0" workbookViewId="0" topLeftCell="A1">
      <selection activeCell="D25" sqref="D25"/>
    </sheetView>
  </sheetViews>
  <sheetFormatPr defaultColWidth="9.140625" defaultRowHeight="12.75"/>
  <cols>
    <col min="1" max="1" width="5.7109375" style="2" customWidth="1"/>
    <col min="2" max="2" width="25.00390625" style="2" customWidth="1"/>
    <col min="3" max="3" width="33.7109375" style="2" customWidth="1"/>
    <col min="4" max="4" width="9.140625" style="2" customWidth="1"/>
    <col min="5" max="5" width="7.7109375" style="2" customWidth="1"/>
    <col min="6" max="6" width="8.7109375" style="2" customWidth="1"/>
    <col min="7" max="8" width="12.7109375" style="2" customWidth="1"/>
    <col min="9" max="9" width="12.7109375" style="3" customWidth="1"/>
    <col min="10" max="11" width="15.7109375" style="3" customWidth="1"/>
    <col min="12" max="16384" width="9.140625" style="2" customWidth="1"/>
  </cols>
  <sheetData>
    <row r="1" ht="12.75">
      <c r="B1" s="1"/>
    </row>
    <row r="2" ht="12.75">
      <c r="B2" s="55" t="s">
        <v>73</v>
      </c>
    </row>
    <row r="3" spans="2:11" ht="25.5" customHeight="1">
      <c r="B3" s="155" t="s">
        <v>74</v>
      </c>
      <c r="C3" s="184" t="s">
        <v>75</v>
      </c>
      <c r="D3" s="184" t="s">
        <v>76</v>
      </c>
      <c r="E3" s="184" t="s">
        <v>77</v>
      </c>
      <c r="F3" s="184" t="s">
        <v>78</v>
      </c>
      <c r="G3" s="186" t="s">
        <v>79</v>
      </c>
      <c r="H3" s="187"/>
      <c r="I3" s="188"/>
      <c r="J3" s="184" t="s">
        <v>69</v>
      </c>
      <c r="K3" s="189" t="s">
        <v>84</v>
      </c>
    </row>
    <row r="4" spans="2:11" ht="12.75">
      <c r="B4" s="156"/>
      <c r="C4" s="185"/>
      <c r="D4" s="185"/>
      <c r="E4" s="185"/>
      <c r="F4" s="185"/>
      <c r="G4" s="182" t="s">
        <v>80</v>
      </c>
      <c r="H4" s="182" t="s">
        <v>81</v>
      </c>
      <c r="I4" s="183" t="s">
        <v>47</v>
      </c>
      <c r="J4" s="185"/>
      <c r="K4" s="190"/>
    </row>
    <row r="5" spans="2:11" ht="12.75">
      <c r="B5" s="5"/>
      <c r="C5" s="5"/>
      <c r="D5" s="5" t="s">
        <v>0</v>
      </c>
      <c r="E5" s="182" t="s">
        <v>67</v>
      </c>
      <c r="F5" s="5" t="s">
        <v>0</v>
      </c>
      <c r="G5" s="182" t="s">
        <v>82</v>
      </c>
      <c r="H5" s="182" t="s">
        <v>82</v>
      </c>
      <c r="I5" s="182" t="s">
        <v>82</v>
      </c>
      <c r="J5" s="182" t="s">
        <v>83</v>
      </c>
      <c r="K5" s="181" t="s">
        <v>42</v>
      </c>
    </row>
    <row r="6" spans="2:11" ht="20.25" customHeight="1">
      <c r="B6" s="191" t="s">
        <v>44</v>
      </c>
      <c r="C6" s="192"/>
      <c r="D6" s="192"/>
      <c r="E6" s="192"/>
      <c r="F6" s="192"/>
      <c r="G6" s="192"/>
      <c r="H6" s="192"/>
      <c r="I6" s="192"/>
      <c r="J6" s="192"/>
      <c r="K6" s="193"/>
    </row>
    <row r="7" spans="2:11" ht="12.75">
      <c r="B7" s="15" t="s">
        <v>15</v>
      </c>
      <c r="C7" s="16" t="s">
        <v>85</v>
      </c>
      <c r="D7" s="103">
        <f>'DTS-Existing Network'!H6</f>
        <v>0</v>
      </c>
      <c r="E7" s="103">
        <f>'DTS-Existing Network'!G6</f>
        <v>0</v>
      </c>
      <c r="F7" s="17">
        <f>D7*E7</f>
        <v>0</v>
      </c>
      <c r="G7" s="18"/>
      <c r="H7" s="18"/>
      <c r="I7" s="19">
        <f>G7+H7</f>
        <v>0</v>
      </c>
      <c r="J7" s="18"/>
      <c r="K7" s="20">
        <f>F7*I7+J7*E7</f>
        <v>0</v>
      </c>
    </row>
    <row r="8" spans="2:11" ht="12.75">
      <c r="B8" s="21" t="s">
        <v>15</v>
      </c>
      <c r="C8" s="22" t="s">
        <v>86</v>
      </c>
      <c r="D8" s="110">
        <f>'DTS-Existing Network'!H7</f>
        <v>0</v>
      </c>
      <c r="E8" s="105">
        <f>'DTS-Existing Network'!G7</f>
        <v>0</v>
      </c>
      <c r="F8" s="23">
        <f aca="true" t="shared" si="0" ref="F8:F20">D8*E8</f>
        <v>0</v>
      </c>
      <c r="G8" s="24"/>
      <c r="H8" s="24"/>
      <c r="I8" s="25">
        <f aca="true" t="shared" si="1" ref="I8:I20">G8+H8</f>
        <v>0</v>
      </c>
      <c r="J8" s="24"/>
      <c r="K8" s="26">
        <f aca="true" t="shared" si="2" ref="K8:K20">F8*I8+J8*E8</f>
        <v>0</v>
      </c>
    </row>
    <row r="9" spans="2:11" ht="12.75">
      <c r="B9" s="21" t="s">
        <v>18</v>
      </c>
      <c r="C9" s="22" t="s">
        <v>85</v>
      </c>
      <c r="D9" s="105">
        <f>'DTS-Existing Network'!H12</f>
        <v>0</v>
      </c>
      <c r="E9" s="105">
        <f>'DTS-Existing Network'!G12</f>
        <v>0</v>
      </c>
      <c r="F9" s="23">
        <f t="shared" si="0"/>
        <v>0</v>
      </c>
      <c r="G9" s="24"/>
      <c r="H9" s="24"/>
      <c r="I9" s="25">
        <f t="shared" si="1"/>
        <v>0</v>
      </c>
      <c r="J9" s="24"/>
      <c r="K9" s="26">
        <f t="shared" si="2"/>
        <v>0</v>
      </c>
    </row>
    <row r="10" spans="2:11" ht="12.75">
      <c r="B10" s="21" t="s">
        <v>18</v>
      </c>
      <c r="C10" s="22" t="s">
        <v>86</v>
      </c>
      <c r="D10" s="105">
        <f>'DTS-Existing Network'!H13</f>
        <v>0</v>
      </c>
      <c r="E10" s="105">
        <f>'DTS-Existing Network'!G13</f>
        <v>0</v>
      </c>
      <c r="F10" s="23">
        <f t="shared" si="0"/>
        <v>0</v>
      </c>
      <c r="G10" s="24"/>
      <c r="H10" s="24"/>
      <c r="I10" s="25">
        <f t="shared" si="1"/>
        <v>0</v>
      </c>
      <c r="J10" s="24"/>
      <c r="K10" s="26">
        <f t="shared" si="2"/>
        <v>0</v>
      </c>
    </row>
    <row r="11" spans="2:11" ht="12.75">
      <c r="B11" s="21"/>
      <c r="C11" s="22" t="s">
        <v>87</v>
      </c>
      <c r="D11" s="105">
        <f>'DTS-Existing Network'!H10</f>
        <v>0</v>
      </c>
      <c r="E11" s="105">
        <f>IF(('DTS-Existing Network'!$G$10+'DTS-Existing Network'!$G$11)=0,0,'DTS-Existing Network'!G10/('DTS-Existing Network'!$G$10+'DTS-Existing Network'!$G$11)*4)</f>
        <v>0</v>
      </c>
      <c r="F11" s="23">
        <f t="shared" si="0"/>
        <v>0</v>
      </c>
      <c r="G11" s="24"/>
      <c r="H11" s="24"/>
      <c r="I11" s="25">
        <f t="shared" si="1"/>
        <v>0</v>
      </c>
      <c r="J11" s="24"/>
      <c r="K11" s="26">
        <f t="shared" si="2"/>
        <v>0</v>
      </c>
    </row>
    <row r="12" spans="2:11" ht="12.75">
      <c r="B12" s="111"/>
      <c r="C12" s="62" t="s">
        <v>88</v>
      </c>
      <c r="D12" s="112">
        <f>'DTS-Existing Network'!H11</f>
        <v>0</v>
      </c>
      <c r="E12" s="112">
        <f>IF(('DTS-Existing Network'!$G$10+'DTS-Existing Network'!$G$11)=0,0,'DTS-Existing Network'!G11/('DTS-Existing Network'!$G$10+'DTS-Existing Network'!$G$11)*4)</f>
        <v>0</v>
      </c>
      <c r="F12" s="113">
        <f t="shared" si="0"/>
        <v>0</v>
      </c>
      <c r="G12" s="63"/>
      <c r="H12" s="63"/>
      <c r="I12" s="64">
        <f t="shared" si="1"/>
        <v>0</v>
      </c>
      <c r="J12" s="63"/>
      <c r="K12" s="65">
        <f t="shared" si="2"/>
        <v>0</v>
      </c>
    </row>
    <row r="13" spans="2:11" ht="12.75">
      <c r="B13" s="162" t="s">
        <v>72</v>
      </c>
      <c r="C13" s="163"/>
      <c r="D13" s="163"/>
      <c r="E13" s="163"/>
      <c r="F13" s="163"/>
      <c r="G13" s="163"/>
      <c r="H13" s="163"/>
      <c r="I13" s="163"/>
      <c r="J13" s="164"/>
      <c r="K13" s="119">
        <f>SUM(K7:K12)</f>
        <v>0</v>
      </c>
    </row>
    <row r="14" spans="2:11" s="61" customFormat="1" ht="20.25" customHeight="1">
      <c r="B14" s="191" t="s">
        <v>48</v>
      </c>
      <c r="C14" s="192"/>
      <c r="D14" s="192"/>
      <c r="E14" s="192"/>
      <c r="F14" s="192"/>
      <c r="G14" s="192"/>
      <c r="H14" s="192"/>
      <c r="I14" s="192"/>
      <c r="J14" s="192"/>
      <c r="K14" s="193"/>
    </row>
    <row r="15" spans="2:11" ht="12.75">
      <c r="B15" s="66" t="s">
        <v>16</v>
      </c>
      <c r="C15" s="72" t="s">
        <v>85</v>
      </c>
      <c r="D15" s="110">
        <f>'DTS-Existing Network'!H8</f>
        <v>0</v>
      </c>
      <c r="E15" s="115">
        <f>'DTS-Existing Network'!G8</f>
        <v>0</v>
      </c>
      <c r="F15" s="114">
        <f t="shared" si="0"/>
        <v>0</v>
      </c>
      <c r="G15" s="68"/>
      <c r="H15" s="68"/>
      <c r="I15" s="70">
        <f t="shared" si="1"/>
        <v>0</v>
      </c>
      <c r="J15" s="68"/>
      <c r="K15" s="71">
        <f t="shared" si="2"/>
        <v>0</v>
      </c>
    </row>
    <row r="16" spans="2:11" ht="12.75">
      <c r="B16" s="111" t="s">
        <v>16</v>
      </c>
      <c r="C16" s="62" t="s">
        <v>86</v>
      </c>
      <c r="D16" s="112">
        <f>'DTS-Existing Network'!H9</f>
        <v>0</v>
      </c>
      <c r="E16" s="116">
        <f>'DTS-Existing Network'!G9</f>
        <v>0</v>
      </c>
      <c r="F16" s="113">
        <f t="shared" si="0"/>
        <v>0</v>
      </c>
      <c r="G16" s="63"/>
      <c r="H16" s="63"/>
      <c r="I16" s="64">
        <f t="shared" si="1"/>
        <v>0</v>
      </c>
      <c r="J16" s="63"/>
      <c r="K16" s="65">
        <f t="shared" si="2"/>
        <v>0</v>
      </c>
    </row>
    <row r="17" spans="2:11" ht="12.75">
      <c r="B17" s="159" t="s">
        <v>72</v>
      </c>
      <c r="C17" s="160"/>
      <c r="D17" s="160"/>
      <c r="E17" s="160"/>
      <c r="F17" s="160"/>
      <c r="G17" s="160"/>
      <c r="H17" s="160"/>
      <c r="I17" s="160"/>
      <c r="J17" s="161"/>
      <c r="K17" s="120">
        <f>SUM(K15:K16)</f>
        <v>0</v>
      </c>
    </row>
    <row r="18" spans="2:11" s="61" customFormat="1" ht="20.25" customHeight="1">
      <c r="B18" s="191" t="s">
        <v>49</v>
      </c>
      <c r="C18" s="192"/>
      <c r="D18" s="192"/>
      <c r="E18" s="192"/>
      <c r="F18" s="192"/>
      <c r="G18" s="192"/>
      <c r="H18" s="192"/>
      <c r="I18" s="192"/>
      <c r="J18" s="192"/>
      <c r="K18" s="193"/>
    </row>
    <row r="19" spans="2:11" ht="12.75">
      <c r="B19" s="15" t="s">
        <v>17</v>
      </c>
      <c r="C19" s="60" t="s">
        <v>87</v>
      </c>
      <c r="D19" s="103">
        <f>'DTS-Existing Network'!H10</f>
        <v>0</v>
      </c>
      <c r="E19" s="104">
        <f>'DTS-Existing Network'!G10</f>
        <v>0</v>
      </c>
      <c r="F19" s="17">
        <f t="shared" si="0"/>
        <v>0</v>
      </c>
      <c r="G19" s="18"/>
      <c r="H19" s="18"/>
      <c r="I19" s="19">
        <f t="shared" si="1"/>
        <v>0</v>
      </c>
      <c r="J19" s="18"/>
      <c r="K19" s="20">
        <f t="shared" si="2"/>
        <v>0</v>
      </c>
    </row>
    <row r="20" spans="2:11" ht="12.75">
      <c r="B20" s="28" t="s">
        <v>17</v>
      </c>
      <c r="C20" s="29" t="s">
        <v>88</v>
      </c>
      <c r="D20" s="117">
        <f>'DTS-Existing Network'!H11</f>
        <v>0</v>
      </c>
      <c r="E20" s="118">
        <f>'DTS-Existing Network'!G11</f>
        <v>0</v>
      </c>
      <c r="F20" s="30">
        <f t="shared" si="0"/>
        <v>0</v>
      </c>
      <c r="G20" s="31"/>
      <c r="H20" s="31"/>
      <c r="I20" s="32">
        <f t="shared" si="1"/>
        <v>0</v>
      </c>
      <c r="J20" s="31"/>
      <c r="K20" s="33">
        <f t="shared" si="2"/>
        <v>0</v>
      </c>
    </row>
    <row r="21" spans="2:11" ht="12.75">
      <c r="B21" s="159" t="s">
        <v>72</v>
      </c>
      <c r="C21" s="160"/>
      <c r="D21" s="160"/>
      <c r="E21" s="160"/>
      <c r="F21" s="160"/>
      <c r="G21" s="160"/>
      <c r="H21" s="160"/>
      <c r="I21" s="160"/>
      <c r="J21" s="161"/>
      <c r="K21" s="120">
        <f>SUM(K19:K20)</f>
        <v>0</v>
      </c>
    </row>
  </sheetData>
  <sheetProtection/>
  <mergeCells count="14">
    <mergeCell ref="B21:J21"/>
    <mergeCell ref="B6:K6"/>
    <mergeCell ref="B14:K14"/>
    <mergeCell ref="B18:K18"/>
    <mergeCell ref="B13:J13"/>
    <mergeCell ref="B17:J17"/>
    <mergeCell ref="K3:K4"/>
    <mergeCell ref="G3:I3"/>
    <mergeCell ref="B3:B4"/>
    <mergeCell ref="C3:C4"/>
    <mergeCell ref="D3:D4"/>
    <mergeCell ref="E3:E4"/>
    <mergeCell ref="F3:F4"/>
    <mergeCell ref="J3:J4"/>
  </mergeCells>
  <printOptions horizontalCentered="1"/>
  <pageMargins left="0.23" right="0.17" top="1" bottom="1" header="0.5" footer="0.5"/>
  <pageSetup horizontalDpi="600" verticalDpi="600" orientation="landscape" paperSize="9" scale="95" r:id="rId1"/>
  <headerFooter alignWithMargins="0">
    <oddHeader>&amp;R&amp;F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5.7109375" style="2" customWidth="1"/>
    <col min="2" max="2" width="26.7109375" style="2" customWidth="1"/>
    <col min="3" max="3" width="12.7109375" style="2" customWidth="1"/>
    <col min="4" max="4" width="14.7109375" style="2" customWidth="1"/>
    <col min="5" max="8" width="12.7109375" style="2" customWidth="1"/>
    <col min="9" max="16384" width="9.140625" style="2" customWidth="1"/>
  </cols>
  <sheetData>
    <row r="1" ht="12.75">
      <c r="B1" s="1"/>
    </row>
    <row r="2" spans="2:7" s="41" customFormat="1" ht="12.75">
      <c r="B2" s="4" t="s">
        <v>90</v>
      </c>
      <c r="C2" s="88"/>
      <c r="D2" s="89"/>
      <c r="E2" s="89"/>
      <c r="F2" s="89"/>
      <c r="G2" s="89"/>
    </row>
    <row r="3" spans="2:8" s="41" customFormat="1" ht="12.75">
      <c r="B3" s="168" t="s">
        <v>59</v>
      </c>
      <c r="C3" s="134" t="s">
        <v>91</v>
      </c>
      <c r="D3" s="167" t="s">
        <v>92</v>
      </c>
      <c r="E3" s="167"/>
      <c r="F3" s="167"/>
      <c r="G3" s="167"/>
      <c r="H3" s="167"/>
    </row>
    <row r="4" spans="2:8" s="41" customFormat="1" ht="25.5">
      <c r="B4" s="169"/>
      <c r="C4" s="135"/>
      <c r="D4" s="91" t="s">
        <v>75</v>
      </c>
      <c r="E4" s="91" t="s">
        <v>93</v>
      </c>
      <c r="F4" s="91" t="s">
        <v>78</v>
      </c>
      <c r="G4" s="91" t="s">
        <v>77</v>
      </c>
      <c r="H4" s="91" t="s">
        <v>94</v>
      </c>
    </row>
    <row r="5" spans="2:8" s="41" customFormat="1" ht="12.75">
      <c r="B5" s="90"/>
      <c r="C5" s="92"/>
      <c r="D5" s="91"/>
      <c r="E5" s="91"/>
      <c r="F5" s="91" t="s">
        <v>0</v>
      </c>
      <c r="G5" s="91"/>
      <c r="H5" s="91" t="s">
        <v>0</v>
      </c>
    </row>
    <row r="6" spans="2:8" ht="12.75">
      <c r="B6" s="170" t="s">
        <v>15</v>
      </c>
      <c r="C6" s="165"/>
      <c r="D6" s="106" t="s">
        <v>95</v>
      </c>
      <c r="E6" s="107"/>
      <c r="F6" s="107"/>
      <c r="G6" s="122">
        <f>IF(C6=0,0,E6/C6)</f>
        <v>0</v>
      </c>
      <c r="H6" s="122">
        <f aca="true" t="shared" si="0" ref="H6:H13">IF(E6=0,0,F6/E6)</f>
        <v>0</v>
      </c>
    </row>
    <row r="7" spans="2:8" ht="12.75">
      <c r="B7" s="171"/>
      <c r="C7" s="166"/>
      <c r="D7" s="108" t="s">
        <v>98</v>
      </c>
      <c r="E7" s="109"/>
      <c r="F7" s="109"/>
      <c r="G7" s="123">
        <f>IF(C6=0,0,E7/C6)</f>
        <v>0</v>
      </c>
      <c r="H7" s="123">
        <f t="shared" si="0"/>
        <v>0</v>
      </c>
    </row>
    <row r="8" spans="2:8" ht="12.75">
      <c r="B8" s="170" t="s">
        <v>16</v>
      </c>
      <c r="C8" s="165"/>
      <c r="D8" s="106" t="s">
        <v>96</v>
      </c>
      <c r="E8" s="107"/>
      <c r="F8" s="107"/>
      <c r="G8" s="122">
        <f>IF(C8=0,0,E8/C8)</f>
        <v>0</v>
      </c>
      <c r="H8" s="122">
        <f t="shared" si="0"/>
        <v>0</v>
      </c>
    </row>
    <row r="9" spans="2:8" ht="12.75">
      <c r="B9" s="171"/>
      <c r="C9" s="166"/>
      <c r="D9" s="108" t="s">
        <v>99</v>
      </c>
      <c r="E9" s="109"/>
      <c r="F9" s="109"/>
      <c r="G9" s="123">
        <f>IF(C8=0,0,E9/C8)</f>
        <v>0</v>
      </c>
      <c r="H9" s="123">
        <f t="shared" si="0"/>
        <v>0</v>
      </c>
    </row>
    <row r="10" spans="2:8" ht="12.75">
      <c r="B10" s="170" t="s">
        <v>17</v>
      </c>
      <c r="C10" s="165"/>
      <c r="D10" s="106" t="s">
        <v>97</v>
      </c>
      <c r="E10" s="107"/>
      <c r="F10" s="107"/>
      <c r="G10" s="122">
        <f>IF(C10=0,0,E10/C10)</f>
        <v>0</v>
      </c>
      <c r="H10" s="122">
        <f t="shared" si="0"/>
        <v>0</v>
      </c>
    </row>
    <row r="11" spans="2:8" ht="12.75">
      <c r="B11" s="171"/>
      <c r="C11" s="166"/>
      <c r="D11" s="108" t="s">
        <v>100</v>
      </c>
      <c r="E11" s="109"/>
      <c r="F11" s="109"/>
      <c r="G11" s="123">
        <f>IF(C10=0,0,E11/C10)</f>
        <v>0</v>
      </c>
      <c r="H11" s="123">
        <f t="shared" si="0"/>
        <v>0</v>
      </c>
    </row>
    <row r="12" spans="2:8" ht="12.75">
      <c r="B12" s="172" t="s">
        <v>18</v>
      </c>
      <c r="C12" s="165"/>
      <c r="D12" s="106" t="s">
        <v>95</v>
      </c>
      <c r="E12" s="107"/>
      <c r="F12" s="107"/>
      <c r="G12" s="122">
        <f>IF(C12=0,0,E12/C12)</f>
        <v>0</v>
      </c>
      <c r="H12" s="122">
        <f t="shared" si="0"/>
        <v>0</v>
      </c>
    </row>
    <row r="13" spans="2:8" ht="12.75">
      <c r="B13" s="172"/>
      <c r="C13" s="166"/>
      <c r="D13" s="108" t="s">
        <v>98</v>
      </c>
      <c r="E13" s="109"/>
      <c r="F13" s="109"/>
      <c r="G13" s="123">
        <f>IF(C12=0,0,E13/C12)</f>
        <v>0</v>
      </c>
      <c r="H13" s="123">
        <f t="shared" si="0"/>
        <v>0</v>
      </c>
    </row>
    <row r="14" spans="2:8" ht="12.75">
      <c r="B14" s="128" t="s">
        <v>101</v>
      </c>
      <c r="C14" s="127" t="s">
        <v>107</v>
      </c>
      <c r="D14" s="124"/>
      <c r="E14" s="124"/>
      <c r="F14" s="124"/>
      <c r="G14" s="125"/>
      <c r="H14" s="125"/>
    </row>
    <row r="15" spans="2:8" ht="12.75">
      <c r="B15" s="124"/>
      <c r="C15" s="126"/>
      <c r="D15" s="124"/>
      <c r="E15" s="124"/>
      <c r="F15" s="124"/>
      <c r="G15" s="125"/>
      <c r="H15" s="125"/>
    </row>
    <row r="17" ht="12.75">
      <c r="B17" s="4" t="s">
        <v>102</v>
      </c>
    </row>
    <row r="18" spans="2:4" ht="12.75">
      <c r="B18" s="155" t="s">
        <v>59</v>
      </c>
      <c r="C18" s="144" t="s">
        <v>103</v>
      </c>
      <c r="D18" s="157" t="s">
        <v>104</v>
      </c>
    </row>
    <row r="19" spans="2:4" ht="12.75">
      <c r="B19" s="156"/>
      <c r="C19" s="146"/>
      <c r="D19" s="158"/>
    </row>
    <row r="20" spans="2:4" ht="12.75">
      <c r="B20" s="8"/>
      <c r="C20" s="74" t="s">
        <v>8</v>
      </c>
      <c r="D20" s="9"/>
    </row>
    <row r="21" spans="2:4" ht="12.75">
      <c r="B21" s="60" t="s">
        <v>105</v>
      </c>
      <c r="C21" s="83"/>
      <c r="D21" s="85">
        <f>IF($C$23=0,0,C21/$C$23)</f>
        <v>0</v>
      </c>
    </row>
    <row r="22" spans="2:4" ht="12.75">
      <c r="B22" s="22" t="s">
        <v>106</v>
      </c>
      <c r="C22" s="84"/>
      <c r="D22" s="86">
        <f>IF($C$23=0,0,C22/$C$23)</f>
        <v>0</v>
      </c>
    </row>
    <row r="23" spans="2:4" ht="12.75">
      <c r="B23" s="79" t="s">
        <v>72</v>
      </c>
      <c r="C23" s="81">
        <f>SUM(C21:C22)</f>
        <v>0</v>
      </c>
      <c r="D23" s="87">
        <f>SUM(D21:D22)</f>
        <v>0</v>
      </c>
    </row>
  </sheetData>
  <sheetProtection/>
  <mergeCells count="14">
    <mergeCell ref="B10:B11"/>
    <mergeCell ref="B12:B13"/>
    <mergeCell ref="C6:C7"/>
    <mergeCell ref="C8:C9"/>
    <mergeCell ref="C18:C19"/>
    <mergeCell ref="B18:B19"/>
    <mergeCell ref="C10:C11"/>
    <mergeCell ref="C12:C13"/>
    <mergeCell ref="D18:D19"/>
    <mergeCell ref="D3:H3"/>
    <mergeCell ref="B3:B4"/>
    <mergeCell ref="C3:C4"/>
    <mergeCell ref="B6:B7"/>
    <mergeCell ref="B8:B9"/>
  </mergeCells>
  <printOptions horizontalCentered="1"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2008-08-21T10:34:49Z</cp:lastPrinted>
  <dcterms:created xsi:type="dcterms:W3CDTF">2008-08-19T09:22:05Z</dcterms:created>
  <dcterms:modified xsi:type="dcterms:W3CDTF">2010-03-29T10:57:39Z</dcterms:modified>
  <cp:category/>
  <cp:version/>
  <cp:contentType/>
  <cp:contentStatus/>
</cp:coreProperties>
</file>